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535\AppData\Local\Microsoft\Windows\INetCache\Content.Outlook\9HZO75IH\"/>
    </mc:Choice>
  </mc:AlternateContent>
  <xr:revisionPtr revIDLastSave="0" documentId="8_{514F421D-912E-46D1-AF71-FFB59D55FBDE}" xr6:coauthVersionLast="36" xr6:coauthVersionMax="36" xr10:uidLastSave="{00000000-0000-0000-0000-000000000000}"/>
  <bookViews>
    <workbookView xWindow="0" yWindow="0" windowWidth="24000" windowHeight="9525" xr2:uid="{38401FD6-CFF6-46F2-93D1-434B8B705BEB}"/>
  </bookViews>
  <sheets>
    <sheet name="CFI Sustainability projection" sheetId="1" r:id="rId1"/>
  </sheets>
  <definedNames>
    <definedName name="_xlnm.Print_Area" localSheetId="0">'CFI Sustainability projection'!$A$2:$M$77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1" i="1" l="1"/>
  <c r="C45" i="1"/>
  <c r="C74" i="1"/>
  <c r="H71" i="1"/>
  <c r="H65" i="1"/>
  <c r="E46" i="1"/>
  <c r="D46" i="1"/>
  <c r="C46" i="1"/>
  <c r="P35" i="1"/>
  <c r="H29" i="1"/>
  <c r="K25" i="1"/>
  <c r="D45" i="1"/>
  <c r="L31" i="1" l="1"/>
  <c r="K26" i="1"/>
  <c r="C52" i="1" s="1"/>
  <c r="K34" i="1"/>
  <c r="C30" i="1" s="1"/>
  <c r="K27" i="1"/>
  <c r="C53" i="1" s="1"/>
  <c r="L25" i="1"/>
  <c r="C51" i="1" l="1"/>
  <c r="M25" i="1"/>
  <c r="M31" i="1"/>
  <c r="E45" i="1"/>
  <c r="D74" i="1"/>
  <c r="C29" i="1"/>
  <c r="C44" i="1" s="1"/>
  <c r="C31" i="1"/>
  <c r="C25" i="1"/>
  <c r="C54" i="1" s="1"/>
  <c r="L26" i="1"/>
  <c r="D52" i="1" s="1"/>
  <c r="L27" i="1"/>
  <c r="D53" i="1" s="1"/>
  <c r="E74" i="1" l="1"/>
  <c r="N25" i="1"/>
  <c r="F45" i="1"/>
  <c r="N31" i="1"/>
  <c r="C34" i="1"/>
  <c r="C27" i="1"/>
  <c r="C42" i="1" s="1"/>
  <c r="C28" i="1"/>
  <c r="C43" i="1" s="1"/>
  <c r="C26" i="1"/>
  <c r="C41" i="1" s="1"/>
  <c r="D51" i="1"/>
  <c r="M27" i="1"/>
  <c r="E53" i="1" s="1"/>
  <c r="M26" i="1"/>
  <c r="E52" i="1" s="1"/>
  <c r="C40" i="1" l="1"/>
  <c r="C55" i="1" s="1"/>
  <c r="N27" i="1"/>
  <c r="F53" i="1" s="1"/>
  <c r="N26" i="1"/>
  <c r="F52" i="1" s="1"/>
  <c r="G45" i="1"/>
  <c r="O31" i="1"/>
  <c r="O25" i="1"/>
  <c r="E51" i="1"/>
  <c r="G74" i="1"/>
  <c r="F74" i="1"/>
  <c r="O26" i="1" l="1"/>
  <c r="G52" i="1" s="1"/>
  <c r="O27" i="1"/>
  <c r="G53" i="1" s="1"/>
  <c r="C58" i="1"/>
  <c r="C48" i="1"/>
  <c r="F51" i="1"/>
  <c r="G51" i="1" l="1"/>
  <c r="C60" i="1"/>
  <c r="C76" i="1" l="1"/>
  <c r="L32" i="1" s="1"/>
  <c r="L34" i="1" s="1"/>
  <c r="D29" i="1" l="1"/>
  <c r="D44" i="1" s="1"/>
  <c r="D25" i="1"/>
  <c r="D30" i="1"/>
  <c r="D31" i="1"/>
  <c r="D34" i="1" l="1"/>
  <c r="D54" i="1"/>
  <c r="D28" i="1"/>
  <c r="D43" i="1" s="1"/>
  <c r="D27" i="1"/>
  <c r="D42" i="1" s="1"/>
  <c r="D26" i="1"/>
  <c r="D41" i="1" s="1"/>
  <c r="D40" i="1" l="1"/>
  <c r="D48" i="1" l="1"/>
  <c r="D55" i="1"/>
  <c r="D58" i="1"/>
  <c r="D60" i="1" s="1"/>
  <c r="D76" i="1" s="1"/>
  <c r="M32" i="1" s="1"/>
  <c r="M34" i="1" s="1"/>
  <c r="E29" i="1" s="1"/>
  <c r="E44" i="1" s="1"/>
  <c r="E25" i="1" l="1"/>
  <c r="E27" i="1" s="1"/>
  <c r="E42" i="1" s="1"/>
  <c r="E31" i="1"/>
  <c r="E30" i="1"/>
  <c r="E28" i="1" l="1"/>
  <c r="E43" i="1" s="1"/>
  <c r="E54" i="1"/>
  <c r="E26" i="1"/>
  <c r="E41" i="1" s="1"/>
  <c r="E34" i="1"/>
  <c r="E40" i="1" l="1"/>
  <c r="E48" i="1" l="1"/>
  <c r="E55" i="1"/>
  <c r="E58" i="1"/>
  <c r="E60" i="1" s="1"/>
  <c r="E76" i="1" s="1"/>
  <c r="N32" i="1" s="1"/>
  <c r="N34" i="1" s="1"/>
  <c r="F30" i="1" s="1"/>
  <c r="F25" i="1" l="1"/>
  <c r="F27" i="1" s="1"/>
  <c r="F42" i="1" s="1"/>
  <c r="F29" i="1"/>
  <c r="F44" i="1" s="1"/>
  <c r="F31" i="1"/>
  <c r="F26" i="1"/>
  <c r="F28" i="1" l="1"/>
  <c r="F43" i="1" s="1"/>
  <c r="F54" i="1"/>
  <c r="F34" i="1"/>
  <c r="F41" i="1"/>
  <c r="F40" i="1"/>
  <c r="F55" i="1" s="1"/>
  <c r="F58" i="1" l="1"/>
  <c r="F48" i="1"/>
  <c r="F60" i="1" l="1"/>
  <c r="F76" i="1" s="1"/>
  <c r="O32" i="1" s="1"/>
  <c r="O34" i="1" s="1"/>
  <c r="G29" i="1" s="1"/>
  <c r="G44" i="1" s="1"/>
  <c r="G30" i="1" l="1"/>
  <c r="G25" i="1"/>
  <c r="G27" i="1" s="1"/>
  <c r="G42" i="1" s="1"/>
  <c r="G31" i="1"/>
  <c r="G34" i="1" l="1"/>
  <c r="G26" i="1"/>
  <c r="G28" i="1"/>
  <c r="G43" i="1" s="1"/>
  <c r="G54" i="1"/>
  <c r="G40" i="1" l="1"/>
  <c r="G41" i="1"/>
  <c r="G55" i="1" l="1"/>
  <c r="G58" i="1" s="1"/>
  <c r="G48" i="1"/>
  <c r="G60" i="1" l="1"/>
  <c r="G76" i="1" s="1"/>
</calcChain>
</file>

<file path=xl/sharedStrings.xml><?xml version="1.0" encoding="utf-8"?>
<sst xmlns="http://schemas.openxmlformats.org/spreadsheetml/2006/main" count="94" uniqueCount="76">
  <si>
    <t>ASSUMPTIONS</t>
  </si>
  <si>
    <t xml:space="preserve"> </t>
  </si>
  <si>
    <t>Assumptions</t>
  </si>
  <si>
    <t>Y1</t>
  </si>
  <si>
    <t>Y2</t>
  </si>
  <si>
    <t>Y3</t>
  </si>
  <si>
    <t>Y4</t>
  </si>
  <si>
    <t>Y5</t>
  </si>
  <si>
    <t>Total Deposits</t>
  </si>
  <si>
    <t>Members</t>
  </si>
  <si>
    <t>Notes: All financial income and expenses are</t>
  </si>
  <si>
    <t>Joining fee/Annual Member Fee</t>
  </si>
  <si>
    <t>divided by 6 months year 1</t>
  </si>
  <si>
    <t>Minimum share</t>
  </si>
  <si>
    <t>Average savings per member per annum</t>
  </si>
  <si>
    <t>Average Rate of interest on loans - ST</t>
  </si>
  <si>
    <t>Average Rate of interest on loans - MT</t>
  </si>
  <si>
    <t>Average Rate of interest on loans - LT</t>
  </si>
  <si>
    <t>Rate of interest of savings - short term</t>
  </si>
  <si>
    <t>Rate of Interest on long term savings</t>
  </si>
  <si>
    <t>Interest from RSA CFI Retail Bond</t>
  </si>
  <si>
    <t>Inflation</t>
  </si>
  <si>
    <t>% assets out on loan</t>
  </si>
  <si>
    <t>% out in Investments</t>
  </si>
  <si>
    <t>% out in Cash and Cash Equivalents</t>
  </si>
  <si>
    <t>% out in Fixed assets</t>
  </si>
  <si>
    <t>Loan loss provision</t>
  </si>
  <si>
    <t>Three year balance sheet</t>
  </si>
  <si>
    <t>Assets</t>
  </si>
  <si>
    <t>Liabilities</t>
  </si>
  <si>
    <t>Target</t>
  </si>
  <si>
    <t>Total Loans</t>
  </si>
  <si>
    <t>Short Term Loans</t>
  </si>
  <si>
    <t>Short Term</t>
  </si>
  <si>
    <t>Mid Term Loans</t>
  </si>
  <si>
    <t>Long Term</t>
  </si>
  <si>
    <t>Long Term Loans</t>
  </si>
  <si>
    <t>CFI Retail Bond</t>
  </si>
  <si>
    <t>Cash and cash equivalents</t>
  </si>
  <si>
    <t>Capital</t>
  </si>
  <si>
    <t>Fixed assets</t>
  </si>
  <si>
    <t>Shares</t>
  </si>
  <si>
    <t>Reserves</t>
  </si>
  <si>
    <t>Total Assets</t>
  </si>
  <si>
    <t>Total cap and lib.</t>
  </si>
  <si>
    <t>Three year income and expenditure statement</t>
  </si>
  <si>
    <t>Income</t>
  </si>
  <si>
    <t>Loans</t>
  </si>
  <si>
    <t>Medium term Loans</t>
  </si>
  <si>
    <t>Investment interest</t>
  </si>
  <si>
    <t>Fee income</t>
  </si>
  <si>
    <t>Grant income</t>
  </si>
  <si>
    <t>Gross income</t>
  </si>
  <si>
    <t>Financial expenses</t>
  </si>
  <si>
    <t>Interest on deposits</t>
  </si>
  <si>
    <t>ST Deposits</t>
  </si>
  <si>
    <t>LT Deposits</t>
  </si>
  <si>
    <t>Provision loans</t>
  </si>
  <si>
    <t>Fees and dues</t>
  </si>
  <si>
    <t>Total fin expenses</t>
  </si>
  <si>
    <t>Financial margin</t>
  </si>
  <si>
    <t>Operational expenses</t>
  </si>
  <si>
    <t>Advertising</t>
  </si>
  <si>
    <t>Audit</t>
  </si>
  <si>
    <t>Bank Charges</t>
  </si>
  <si>
    <t>Computerisation</t>
  </si>
  <si>
    <t>Equipment</t>
  </si>
  <si>
    <t>Postage and stationary</t>
  </si>
  <si>
    <t>Rent</t>
  </si>
  <si>
    <t>Telephone</t>
  </si>
  <si>
    <t>Training(travel expenses or venue)</t>
  </si>
  <si>
    <t>Salaries</t>
  </si>
  <si>
    <t>Total operating expenses</t>
  </si>
  <si>
    <t>Profit/Loss</t>
  </si>
  <si>
    <t>make sure that 15+16+17+18 always equal 100% when you change them according to your CFIs</t>
  </si>
  <si>
    <t>you can change targets according to your business business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</si>
</sst>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9"/>
      <color rgb="FFF2F2F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DE9D9"/>
        <bgColor indexed="27"/>
      </patternFill>
    </fill>
    <fill>
      <patternFill patternType="solid">
        <fgColor rgb="FFFDE9D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E6B9B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3" fontId="3" fillId="0" borderId="0" xfId="0" applyNumberFormat="1" applyFont="1"/>
    <xf numFmtId="3" fontId="2" fillId="0" borderId="1" xfId="0" applyNumberFormat="1" applyFont="1" applyBorder="1"/>
    <xf numFmtId="3" fontId="0" fillId="0" borderId="2" xfId="0" applyNumberFormat="1" applyBorder="1"/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/>
    <xf numFmtId="3" fontId="0" fillId="0" borderId="5" xfId="0" applyNumberFormat="1" applyBorder="1"/>
    <xf numFmtId="3" fontId="2" fillId="0" borderId="6" xfId="0" applyNumberFormat="1" applyFont="1" applyBorder="1" applyAlignment="1">
      <alignment horizontal="center"/>
    </xf>
    <xf numFmtId="3" fontId="0" fillId="0" borderId="4" xfId="0" applyNumberFormat="1" applyBorder="1"/>
    <xf numFmtId="3" fontId="0" fillId="0" borderId="6" xfId="0" applyNumberFormat="1" applyBorder="1"/>
    <xf numFmtId="164" fontId="0" fillId="0" borderId="6" xfId="0" applyNumberFormat="1" applyBorder="1"/>
    <xf numFmtId="164" fontId="0" fillId="0" borderId="5" xfId="0" applyNumberFormat="1" applyBorder="1"/>
    <xf numFmtId="3" fontId="0" fillId="0" borderId="4" xfId="0" applyNumberFormat="1" applyFont="1" applyBorder="1"/>
    <xf numFmtId="3" fontId="3" fillId="0" borderId="4" xfId="0" applyNumberFormat="1" applyFont="1" applyBorder="1"/>
    <xf numFmtId="9" fontId="0" fillId="0" borderId="6" xfId="0" applyNumberFormat="1" applyBorder="1"/>
    <xf numFmtId="3" fontId="5" fillId="0" borderId="0" xfId="0" applyNumberFormat="1" applyFont="1" applyAlignment="1">
      <alignment horizontal="center" vertical="center"/>
    </xf>
    <xf numFmtId="9" fontId="0" fillId="0" borderId="5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3" fontId="6" fillId="0" borderId="11" xfId="0" applyNumberFormat="1" applyFont="1" applyBorder="1"/>
    <xf numFmtId="3" fontId="0" fillId="0" borderId="12" xfId="0" applyNumberFormat="1" applyBorder="1"/>
    <xf numFmtId="3" fontId="3" fillId="2" borderId="5" xfId="0" applyNumberFormat="1" applyFont="1" applyFill="1" applyBorder="1"/>
    <xf numFmtId="3" fontId="2" fillId="0" borderId="4" xfId="0" applyNumberFormat="1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0" fillId="3" borderId="6" xfId="0" applyNumberFormat="1" applyFill="1" applyBorder="1" applyProtection="1"/>
    <xf numFmtId="3" fontId="2" fillId="3" borderId="6" xfId="0" applyNumberFormat="1" applyFont="1" applyFill="1" applyBorder="1" applyProtection="1"/>
    <xf numFmtId="3" fontId="2" fillId="4" borderId="6" xfId="0" applyNumberFormat="1" applyFont="1" applyFill="1" applyBorder="1"/>
    <xf numFmtId="3" fontId="2" fillId="4" borderId="5" xfId="0" applyNumberFormat="1" applyFont="1" applyFill="1" applyBorder="1"/>
    <xf numFmtId="3" fontId="3" fillId="0" borderId="4" xfId="0" applyNumberFormat="1" applyFont="1" applyBorder="1" applyAlignment="1">
      <alignment horizontal="right"/>
    </xf>
    <xf numFmtId="9" fontId="3" fillId="5" borderId="5" xfId="0" applyNumberFormat="1" applyFont="1" applyFill="1" applyBorder="1"/>
    <xf numFmtId="3" fontId="3" fillId="6" borderId="6" xfId="0" applyNumberFormat="1" applyFont="1" applyFill="1" applyBorder="1" applyProtection="1"/>
    <xf numFmtId="9" fontId="3" fillId="0" borderId="5" xfId="0" applyNumberFormat="1" applyFont="1" applyBorder="1"/>
    <xf numFmtId="3" fontId="3" fillId="7" borderId="6" xfId="0" applyNumberFormat="1" applyFont="1" applyFill="1" applyBorder="1"/>
    <xf numFmtId="3" fontId="7" fillId="7" borderId="6" xfId="0" applyNumberFormat="1" applyFont="1" applyFill="1" applyBorder="1"/>
    <xf numFmtId="3" fontId="7" fillId="7" borderId="5" xfId="0" applyNumberFormat="1" applyFont="1" applyFill="1" applyBorder="1"/>
    <xf numFmtId="3" fontId="0" fillId="4" borderId="6" xfId="0" applyNumberFormat="1" applyFill="1" applyBorder="1"/>
    <xf numFmtId="3" fontId="0" fillId="4" borderId="5" xfId="0" applyNumberFormat="1" applyFill="1" applyBorder="1"/>
    <xf numFmtId="3" fontId="0" fillId="5" borderId="5" xfId="0" applyNumberFormat="1" applyFill="1" applyBorder="1"/>
    <xf numFmtId="9" fontId="0" fillId="5" borderId="5" xfId="0" applyNumberFormat="1" applyFill="1" applyBorder="1"/>
    <xf numFmtId="3" fontId="2" fillId="3" borderId="14" xfId="0" applyNumberFormat="1" applyFont="1" applyFill="1" applyBorder="1" applyProtection="1"/>
    <xf numFmtId="3" fontId="2" fillId="4" borderId="14" xfId="0" applyNumberFormat="1" applyFont="1" applyFill="1" applyBorder="1"/>
    <xf numFmtId="3" fontId="8" fillId="0" borderId="7" xfId="0" applyNumberFormat="1" applyFont="1" applyBorder="1"/>
    <xf numFmtId="3" fontId="8" fillId="0" borderId="15" xfId="0" applyNumberFormat="1" applyFont="1" applyBorder="1"/>
    <xf numFmtId="3" fontId="8" fillId="0" borderId="16" xfId="0" applyNumberFormat="1" applyFont="1" applyBorder="1"/>
    <xf numFmtId="3" fontId="8" fillId="0" borderId="17" xfId="0" applyNumberFormat="1" applyFont="1" applyBorder="1"/>
    <xf numFmtId="3" fontId="8" fillId="0" borderId="8" xfId="0" applyNumberFormat="1" applyFont="1" applyBorder="1"/>
    <xf numFmtId="3" fontId="8" fillId="0" borderId="9" xfId="0" applyNumberFormat="1" applyFont="1" applyBorder="1"/>
    <xf numFmtId="3" fontId="8" fillId="0" borderId="0" xfId="0" applyNumberFormat="1" applyFont="1"/>
    <xf numFmtId="3" fontId="0" fillId="0" borderId="0" xfId="0" applyNumberFormat="1" applyBorder="1"/>
    <xf numFmtId="3" fontId="2" fillId="0" borderId="3" xfId="0" applyNumberFormat="1" applyFont="1" applyBorder="1"/>
    <xf numFmtId="3" fontId="0" fillId="0" borderId="3" xfId="0" applyNumberFormat="1" applyBorder="1"/>
    <xf numFmtId="3" fontId="0" fillId="0" borderId="1" xfId="0" applyNumberFormat="1" applyBorder="1"/>
    <xf numFmtId="3" fontId="0" fillId="0" borderId="18" xfId="0" applyNumberFormat="1" applyBorder="1"/>
    <xf numFmtId="3" fontId="2" fillId="0" borderId="13" xfId="0" applyNumberFormat="1" applyFont="1" applyBorder="1" applyAlignment="1">
      <alignment horizontal="center"/>
    </xf>
    <xf numFmtId="3" fontId="2" fillId="8" borderId="3" xfId="0" applyNumberFormat="1" applyFont="1" applyFill="1" applyBorder="1"/>
    <xf numFmtId="3" fontId="7" fillId="0" borderId="4" xfId="0" applyNumberFormat="1" applyFont="1" applyBorder="1" applyAlignment="1">
      <alignment horizontal="right"/>
    </xf>
    <xf numFmtId="3" fontId="7" fillId="7" borderId="3" xfId="0" applyNumberFormat="1" applyFont="1" applyFill="1" applyBorder="1"/>
    <xf numFmtId="3" fontId="0" fillId="8" borderId="3" xfId="0" applyNumberFormat="1" applyFill="1" applyBorder="1"/>
    <xf numFmtId="3" fontId="0" fillId="0" borderId="12" xfId="0" applyNumberFormat="1" applyFill="1" applyBorder="1"/>
    <xf numFmtId="3" fontId="0" fillId="0" borderId="2" xfId="0" applyNumberFormat="1" applyFill="1" applyBorder="1"/>
    <xf numFmtId="3" fontId="0" fillId="0" borderId="0" xfId="0" applyNumberFormat="1" applyFill="1" applyBorder="1"/>
    <xf numFmtId="3" fontId="2" fillId="8" borderId="13" xfId="0" applyNumberFormat="1" applyFont="1" applyFill="1" applyBorder="1"/>
    <xf numFmtId="3" fontId="7" fillId="0" borderId="4" xfId="0" applyNumberFormat="1" applyFont="1" applyBorder="1"/>
    <xf numFmtId="3" fontId="0" fillId="0" borderId="15" xfId="0" applyNumberFormat="1" applyBorder="1"/>
    <xf numFmtId="3" fontId="2" fillId="9" borderId="3" xfId="0" applyNumberFormat="1" applyFont="1" applyFill="1" applyBorder="1"/>
    <xf numFmtId="3" fontId="0" fillId="9" borderId="3" xfId="0" applyNumberFormat="1" applyFill="1" applyBorder="1"/>
    <xf numFmtId="9" fontId="0" fillId="0" borderId="5" xfId="1" applyFont="1" applyBorder="1"/>
    <xf numFmtId="3" fontId="0" fillId="0" borderId="3" xfId="0" applyNumberFormat="1" applyFill="1" applyBorder="1"/>
    <xf numFmtId="3" fontId="0" fillId="0" borderId="13" xfId="0" applyNumberFormat="1" applyFill="1" applyBorder="1"/>
    <xf numFmtId="3" fontId="2" fillId="8" borderId="1" xfId="0" applyNumberFormat="1" applyFont="1" applyFill="1" applyBorder="1"/>
    <xf numFmtId="3" fontId="2" fillId="8" borderId="9" xfId="0" applyNumberFormat="1" applyFont="1" applyFill="1" applyBorder="1"/>
    <xf numFmtId="3" fontId="3" fillId="0" borderId="4" xfId="0" applyNumberFormat="1" applyFont="1" applyFill="1" applyBorder="1"/>
    <xf numFmtId="9" fontId="3" fillId="0" borderId="5" xfId="0" applyNumberFormat="1" applyFont="1" applyFill="1" applyBorder="1"/>
    <xf numFmtId="3" fontId="9" fillId="2" borderId="3" xfId="0" applyNumberFormat="1" applyFont="1" applyFill="1" applyBorder="1"/>
    <xf numFmtId="3" fontId="9" fillId="2" borderId="9" xfId="0" applyNumberFormat="1" applyFont="1" applyFill="1" applyBorder="1"/>
    <xf numFmtId="3" fontId="3" fillId="0" borderId="5" xfId="0" applyNumberFormat="1" applyFont="1" applyFill="1" applyBorder="1"/>
    <xf numFmtId="3" fontId="9" fillId="2" borderId="13" xfId="0" applyNumberFormat="1" applyFont="1" applyFill="1" applyBorder="1"/>
    <xf numFmtId="3" fontId="2" fillId="0" borderId="5" xfId="0" applyNumberFormat="1" applyFont="1" applyBorder="1"/>
    <xf numFmtId="3" fontId="2" fillId="10" borderId="3" xfId="0" applyNumberFormat="1" applyFont="1" applyFill="1" applyBorder="1"/>
    <xf numFmtId="3" fontId="2" fillId="10" borderId="9" xfId="0" applyNumberFormat="1" applyFont="1" applyFill="1" applyBorder="1"/>
    <xf numFmtId="3" fontId="2" fillId="11" borderId="3" xfId="0" applyNumberFormat="1" applyFont="1" applyFill="1" applyBorder="1"/>
    <xf numFmtId="3" fontId="2" fillId="11" borderId="13" xfId="0" applyNumberFormat="1" applyFont="1" applyFill="1" applyBorder="1"/>
    <xf numFmtId="3" fontId="0" fillId="7" borderId="4" xfId="0" applyNumberFormat="1" applyFill="1" applyBorder="1"/>
    <xf numFmtId="3" fontId="0" fillId="7" borderId="5" xfId="0" applyNumberFormat="1" applyFill="1" applyBorder="1"/>
    <xf numFmtId="9" fontId="0" fillId="7" borderId="5" xfId="0" applyNumberFormat="1" applyFill="1" applyBorder="1"/>
    <xf numFmtId="9" fontId="0" fillId="7" borderId="6" xfId="0" applyNumberFormat="1" applyFill="1" applyBorder="1"/>
    <xf numFmtId="3" fontId="0" fillId="7" borderId="0" xfId="0" applyNumberFormat="1" applyFill="1"/>
    <xf numFmtId="3" fontId="3" fillId="7" borderId="4" xfId="0" applyNumberFormat="1" applyFont="1" applyFill="1" applyBorder="1"/>
    <xf numFmtId="9" fontId="0" fillId="0" borderId="9" xfId="1" applyFont="1" applyBorder="1"/>
    <xf numFmtId="3" fontId="4" fillId="0" borderId="0" xfId="0" applyNumberFormat="1" applyFont="1" applyAlignment="1">
      <alignment horizontal="center" vertical="center"/>
    </xf>
    <xf numFmtId="3" fontId="6" fillId="0" borderId="12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ECC21-3A01-45EA-9BDD-A371F2EC4962}">
  <sheetPr>
    <pageSetUpPr fitToPage="1"/>
  </sheetPr>
  <dimension ref="A1:P77"/>
  <sheetViews>
    <sheetView tabSelected="1" zoomScale="96" zoomScaleNormal="96" workbookViewId="0">
      <pane ySplit="3" topLeftCell="A4" activePane="bottomLeft" state="frozen"/>
      <selection pane="bottomLeft" activeCell="P26" sqref="P26"/>
    </sheetView>
  </sheetViews>
  <sheetFormatPr defaultColWidth="9.28515625" defaultRowHeight="12.75" x14ac:dyDescent="0.2"/>
  <cols>
    <col min="1" max="1" width="31.85546875" style="1" customWidth="1"/>
    <col min="2" max="2" width="9.42578125" style="1" customWidth="1"/>
    <col min="3" max="7" width="15.7109375" style="1" customWidth="1"/>
    <col min="8" max="8" width="1.42578125" style="1" customWidth="1"/>
    <col min="9" max="9" width="15.42578125" style="1" customWidth="1"/>
    <col min="10" max="10" width="9.28515625" style="1"/>
    <col min="11" max="12" width="11" style="1" bestFit="1" customWidth="1"/>
    <col min="13" max="15" width="12" style="1" bestFit="1" customWidth="1"/>
    <col min="16" max="256" width="9.28515625" style="1"/>
    <col min="257" max="257" width="31.85546875" style="1" customWidth="1"/>
    <col min="258" max="258" width="9.42578125" style="1" customWidth="1"/>
    <col min="259" max="263" width="15.7109375" style="1" customWidth="1"/>
    <col min="264" max="264" width="1.42578125" style="1" customWidth="1"/>
    <col min="265" max="265" width="15.42578125" style="1" customWidth="1"/>
    <col min="266" max="266" width="9.28515625" style="1"/>
    <col min="267" max="268" width="11" style="1" bestFit="1" customWidth="1"/>
    <col min="269" max="271" width="12" style="1" bestFit="1" customWidth="1"/>
    <col min="272" max="512" width="9.28515625" style="1"/>
    <col min="513" max="513" width="31.85546875" style="1" customWidth="1"/>
    <col min="514" max="514" width="9.42578125" style="1" customWidth="1"/>
    <col min="515" max="519" width="15.7109375" style="1" customWidth="1"/>
    <col min="520" max="520" width="1.42578125" style="1" customWidth="1"/>
    <col min="521" max="521" width="15.42578125" style="1" customWidth="1"/>
    <col min="522" max="522" width="9.28515625" style="1"/>
    <col min="523" max="524" width="11" style="1" bestFit="1" customWidth="1"/>
    <col min="525" max="527" width="12" style="1" bestFit="1" customWidth="1"/>
    <col min="528" max="768" width="9.28515625" style="1"/>
    <col min="769" max="769" width="31.85546875" style="1" customWidth="1"/>
    <col min="770" max="770" width="9.42578125" style="1" customWidth="1"/>
    <col min="771" max="775" width="15.7109375" style="1" customWidth="1"/>
    <col min="776" max="776" width="1.42578125" style="1" customWidth="1"/>
    <col min="777" max="777" width="15.42578125" style="1" customWidth="1"/>
    <col min="778" max="778" width="9.28515625" style="1"/>
    <col min="779" max="780" width="11" style="1" bestFit="1" customWidth="1"/>
    <col min="781" max="783" width="12" style="1" bestFit="1" customWidth="1"/>
    <col min="784" max="1024" width="9.28515625" style="1"/>
    <col min="1025" max="1025" width="31.85546875" style="1" customWidth="1"/>
    <col min="1026" max="1026" width="9.42578125" style="1" customWidth="1"/>
    <col min="1027" max="1031" width="15.7109375" style="1" customWidth="1"/>
    <col min="1032" max="1032" width="1.42578125" style="1" customWidth="1"/>
    <col min="1033" max="1033" width="15.42578125" style="1" customWidth="1"/>
    <col min="1034" max="1034" width="9.28515625" style="1"/>
    <col min="1035" max="1036" width="11" style="1" bestFit="1" customWidth="1"/>
    <col min="1037" max="1039" width="12" style="1" bestFit="1" customWidth="1"/>
    <col min="1040" max="1280" width="9.28515625" style="1"/>
    <col min="1281" max="1281" width="31.85546875" style="1" customWidth="1"/>
    <col min="1282" max="1282" width="9.42578125" style="1" customWidth="1"/>
    <col min="1283" max="1287" width="15.7109375" style="1" customWidth="1"/>
    <col min="1288" max="1288" width="1.42578125" style="1" customWidth="1"/>
    <col min="1289" max="1289" width="15.42578125" style="1" customWidth="1"/>
    <col min="1290" max="1290" width="9.28515625" style="1"/>
    <col min="1291" max="1292" width="11" style="1" bestFit="1" customWidth="1"/>
    <col min="1293" max="1295" width="12" style="1" bestFit="1" customWidth="1"/>
    <col min="1296" max="1536" width="9.28515625" style="1"/>
    <col min="1537" max="1537" width="31.85546875" style="1" customWidth="1"/>
    <col min="1538" max="1538" width="9.42578125" style="1" customWidth="1"/>
    <col min="1539" max="1543" width="15.7109375" style="1" customWidth="1"/>
    <col min="1544" max="1544" width="1.42578125" style="1" customWidth="1"/>
    <col min="1545" max="1545" width="15.42578125" style="1" customWidth="1"/>
    <col min="1546" max="1546" width="9.28515625" style="1"/>
    <col min="1547" max="1548" width="11" style="1" bestFit="1" customWidth="1"/>
    <col min="1549" max="1551" width="12" style="1" bestFit="1" customWidth="1"/>
    <col min="1552" max="1792" width="9.28515625" style="1"/>
    <col min="1793" max="1793" width="31.85546875" style="1" customWidth="1"/>
    <col min="1794" max="1794" width="9.42578125" style="1" customWidth="1"/>
    <col min="1795" max="1799" width="15.7109375" style="1" customWidth="1"/>
    <col min="1800" max="1800" width="1.42578125" style="1" customWidth="1"/>
    <col min="1801" max="1801" width="15.42578125" style="1" customWidth="1"/>
    <col min="1802" max="1802" width="9.28515625" style="1"/>
    <col min="1803" max="1804" width="11" style="1" bestFit="1" customWidth="1"/>
    <col min="1805" max="1807" width="12" style="1" bestFit="1" customWidth="1"/>
    <col min="1808" max="2048" width="9.28515625" style="1"/>
    <col min="2049" max="2049" width="31.85546875" style="1" customWidth="1"/>
    <col min="2050" max="2050" width="9.42578125" style="1" customWidth="1"/>
    <col min="2051" max="2055" width="15.7109375" style="1" customWidth="1"/>
    <col min="2056" max="2056" width="1.42578125" style="1" customWidth="1"/>
    <col min="2057" max="2057" width="15.42578125" style="1" customWidth="1"/>
    <col min="2058" max="2058" width="9.28515625" style="1"/>
    <col min="2059" max="2060" width="11" style="1" bestFit="1" customWidth="1"/>
    <col min="2061" max="2063" width="12" style="1" bestFit="1" customWidth="1"/>
    <col min="2064" max="2304" width="9.28515625" style="1"/>
    <col min="2305" max="2305" width="31.85546875" style="1" customWidth="1"/>
    <col min="2306" max="2306" width="9.42578125" style="1" customWidth="1"/>
    <col min="2307" max="2311" width="15.7109375" style="1" customWidth="1"/>
    <col min="2312" max="2312" width="1.42578125" style="1" customWidth="1"/>
    <col min="2313" max="2313" width="15.42578125" style="1" customWidth="1"/>
    <col min="2314" max="2314" width="9.28515625" style="1"/>
    <col min="2315" max="2316" width="11" style="1" bestFit="1" customWidth="1"/>
    <col min="2317" max="2319" width="12" style="1" bestFit="1" customWidth="1"/>
    <col min="2320" max="2560" width="9.28515625" style="1"/>
    <col min="2561" max="2561" width="31.85546875" style="1" customWidth="1"/>
    <col min="2562" max="2562" width="9.42578125" style="1" customWidth="1"/>
    <col min="2563" max="2567" width="15.7109375" style="1" customWidth="1"/>
    <col min="2568" max="2568" width="1.42578125" style="1" customWidth="1"/>
    <col min="2569" max="2569" width="15.42578125" style="1" customWidth="1"/>
    <col min="2570" max="2570" width="9.28515625" style="1"/>
    <col min="2571" max="2572" width="11" style="1" bestFit="1" customWidth="1"/>
    <col min="2573" max="2575" width="12" style="1" bestFit="1" customWidth="1"/>
    <col min="2576" max="2816" width="9.28515625" style="1"/>
    <col min="2817" max="2817" width="31.85546875" style="1" customWidth="1"/>
    <col min="2818" max="2818" width="9.42578125" style="1" customWidth="1"/>
    <col min="2819" max="2823" width="15.7109375" style="1" customWidth="1"/>
    <col min="2824" max="2824" width="1.42578125" style="1" customWidth="1"/>
    <col min="2825" max="2825" width="15.42578125" style="1" customWidth="1"/>
    <col min="2826" max="2826" width="9.28515625" style="1"/>
    <col min="2827" max="2828" width="11" style="1" bestFit="1" customWidth="1"/>
    <col min="2829" max="2831" width="12" style="1" bestFit="1" customWidth="1"/>
    <col min="2832" max="3072" width="9.28515625" style="1"/>
    <col min="3073" max="3073" width="31.85546875" style="1" customWidth="1"/>
    <col min="3074" max="3074" width="9.42578125" style="1" customWidth="1"/>
    <col min="3075" max="3079" width="15.7109375" style="1" customWidth="1"/>
    <col min="3080" max="3080" width="1.42578125" style="1" customWidth="1"/>
    <col min="3081" max="3081" width="15.42578125" style="1" customWidth="1"/>
    <col min="3082" max="3082" width="9.28515625" style="1"/>
    <col min="3083" max="3084" width="11" style="1" bestFit="1" customWidth="1"/>
    <col min="3085" max="3087" width="12" style="1" bestFit="1" customWidth="1"/>
    <col min="3088" max="3328" width="9.28515625" style="1"/>
    <col min="3329" max="3329" width="31.85546875" style="1" customWidth="1"/>
    <col min="3330" max="3330" width="9.42578125" style="1" customWidth="1"/>
    <col min="3331" max="3335" width="15.7109375" style="1" customWidth="1"/>
    <col min="3336" max="3336" width="1.42578125" style="1" customWidth="1"/>
    <col min="3337" max="3337" width="15.42578125" style="1" customWidth="1"/>
    <col min="3338" max="3338" width="9.28515625" style="1"/>
    <col min="3339" max="3340" width="11" style="1" bestFit="1" customWidth="1"/>
    <col min="3341" max="3343" width="12" style="1" bestFit="1" customWidth="1"/>
    <col min="3344" max="3584" width="9.28515625" style="1"/>
    <col min="3585" max="3585" width="31.85546875" style="1" customWidth="1"/>
    <col min="3586" max="3586" width="9.42578125" style="1" customWidth="1"/>
    <col min="3587" max="3591" width="15.7109375" style="1" customWidth="1"/>
    <col min="3592" max="3592" width="1.42578125" style="1" customWidth="1"/>
    <col min="3593" max="3593" width="15.42578125" style="1" customWidth="1"/>
    <col min="3594" max="3594" width="9.28515625" style="1"/>
    <col min="3595" max="3596" width="11" style="1" bestFit="1" customWidth="1"/>
    <col min="3597" max="3599" width="12" style="1" bestFit="1" customWidth="1"/>
    <col min="3600" max="3840" width="9.28515625" style="1"/>
    <col min="3841" max="3841" width="31.85546875" style="1" customWidth="1"/>
    <col min="3842" max="3842" width="9.42578125" style="1" customWidth="1"/>
    <col min="3843" max="3847" width="15.7109375" style="1" customWidth="1"/>
    <col min="3848" max="3848" width="1.42578125" style="1" customWidth="1"/>
    <col min="3849" max="3849" width="15.42578125" style="1" customWidth="1"/>
    <col min="3850" max="3850" width="9.28515625" style="1"/>
    <col min="3851" max="3852" width="11" style="1" bestFit="1" customWidth="1"/>
    <col min="3853" max="3855" width="12" style="1" bestFit="1" customWidth="1"/>
    <col min="3856" max="4096" width="9.28515625" style="1"/>
    <col min="4097" max="4097" width="31.85546875" style="1" customWidth="1"/>
    <col min="4098" max="4098" width="9.42578125" style="1" customWidth="1"/>
    <col min="4099" max="4103" width="15.7109375" style="1" customWidth="1"/>
    <col min="4104" max="4104" width="1.42578125" style="1" customWidth="1"/>
    <col min="4105" max="4105" width="15.42578125" style="1" customWidth="1"/>
    <col min="4106" max="4106" width="9.28515625" style="1"/>
    <col min="4107" max="4108" width="11" style="1" bestFit="1" customWidth="1"/>
    <col min="4109" max="4111" width="12" style="1" bestFit="1" customWidth="1"/>
    <col min="4112" max="4352" width="9.28515625" style="1"/>
    <col min="4353" max="4353" width="31.85546875" style="1" customWidth="1"/>
    <col min="4354" max="4354" width="9.42578125" style="1" customWidth="1"/>
    <col min="4355" max="4359" width="15.7109375" style="1" customWidth="1"/>
    <col min="4360" max="4360" width="1.42578125" style="1" customWidth="1"/>
    <col min="4361" max="4361" width="15.42578125" style="1" customWidth="1"/>
    <col min="4362" max="4362" width="9.28515625" style="1"/>
    <col min="4363" max="4364" width="11" style="1" bestFit="1" customWidth="1"/>
    <col min="4365" max="4367" width="12" style="1" bestFit="1" customWidth="1"/>
    <col min="4368" max="4608" width="9.28515625" style="1"/>
    <col min="4609" max="4609" width="31.85546875" style="1" customWidth="1"/>
    <col min="4610" max="4610" width="9.42578125" style="1" customWidth="1"/>
    <col min="4611" max="4615" width="15.7109375" style="1" customWidth="1"/>
    <col min="4616" max="4616" width="1.42578125" style="1" customWidth="1"/>
    <col min="4617" max="4617" width="15.42578125" style="1" customWidth="1"/>
    <col min="4618" max="4618" width="9.28515625" style="1"/>
    <col min="4619" max="4620" width="11" style="1" bestFit="1" customWidth="1"/>
    <col min="4621" max="4623" width="12" style="1" bestFit="1" customWidth="1"/>
    <col min="4624" max="4864" width="9.28515625" style="1"/>
    <col min="4865" max="4865" width="31.85546875" style="1" customWidth="1"/>
    <col min="4866" max="4866" width="9.42578125" style="1" customWidth="1"/>
    <col min="4867" max="4871" width="15.7109375" style="1" customWidth="1"/>
    <col min="4872" max="4872" width="1.42578125" style="1" customWidth="1"/>
    <col min="4873" max="4873" width="15.42578125" style="1" customWidth="1"/>
    <col min="4874" max="4874" width="9.28515625" style="1"/>
    <col min="4875" max="4876" width="11" style="1" bestFit="1" customWidth="1"/>
    <col min="4877" max="4879" width="12" style="1" bestFit="1" customWidth="1"/>
    <col min="4880" max="5120" width="9.28515625" style="1"/>
    <col min="5121" max="5121" width="31.85546875" style="1" customWidth="1"/>
    <col min="5122" max="5122" width="9.42578125" style="1" customWidth="1"/>
    <col min="5123" max="5127" width="15.7109375" style="1" customWidth="1"/>
    <col min="5128" max="5128" width="1.42578125" style="1" customWidth="1"/>
    <col min="5129" max="5129" width="15.42578125" style="1" customWidth="1"/>
    <col min="5130" max="5130" width="9.28515625" style="1"/>
    <col min="5131" max="5132" width="11" style="1" bestFit="1" customWidth="1"/>
    <col min="5133" max="5135" width="12" style="1" bestFit="1" customWidth="1"/>
    <col min="5136" max="5376" width="9.28515625" style="1"/>
    <col min="5377" max="5377" width="31.85546875" style="1" customWidth="1"/>
    <col min="5378" max="5378" width="9.42578125" style="1" customWidth="1"/>
    <col min="5379" max="5383" width="15.7109375" style="1" customWidth="1"/>
    <col min="5384" max="5384" width="1.42578125" style="1" customWidth="1"/>
    <col min="5385" max="5385" width="15.42578125" style="1" customWidth="1"/>
    <col min="5386" max="5386" width="9.28515625" style="1"/>
    <col min="5387" max="5388" width="11" style="1" bestFit="1" customWidth="1"/>
    <col min="5389" max="5391" width="12" style="1" bestFit="1" customWidth="1"/>
    <col min="5392" max="5632" width="9.28515625" style="1"/>
    <col min="5633" max="5633" width="31.85546875" style="1" customWidth="1"/>
    <col min="5634" max="5634" width="9.42578125" style="1" customWidth="1"/>
    <col min="5635" max="5639" width="15.7109375" style="1" customWidth="1"/>
    <col min="5640" max="5640" width="1.42578125" style="1" customWidth="1"/>
    <col min="5641" max="5641" width="15.42578125" style="1" customWidth="1"/>
    <col min="5642" max="5642" width="9.28515625" style="1"/>
    <col min="5643" max="5644" width="11" style="1" bestFit="1" customWidth="1"/>
    <col min="5645" max="5647" width="12" style="1" bestFit="1" customWidth="1"/>
    <col min="5648" max="5888" width="9.28515625" style="1"/>
    <col min="5889" max="5889" width="31.85546875" style="1" customWidth="1"/>
    <col min="5890" max="5890" width="9.42578125" style="1" customWidth="1"/>
    <col min="5891" max="5895" width="15.7109375" style="1" customWidth="1"/>
    <col min="5896" max="5896" width="1.42578125" style="1" customWidth="1"/>
    <col min="5897" max="5897" width="15.42578125" style="1" customWidth="1"/>
    <col min="5898" max="5898" width="9.28515625" style="1"/>
    <col min="5899" max="5900" width="11" style="1" bestFit="1" customWidth="1"/>
    <col min="5901" max="5903" width="12" style="1" bestFit="1" customWidth="1"/>
    <col min="5904" max="6144" width="9.28515625" style="1"/>
    <col min="6145" max="6145" width="31.85546875" style="1" customWidth="1"/>
    <col min="6146" max="6146" width="9.42578125" style="1" customWidth="1"/>
    <col min="6147" max="6151" width="15.7109375" style="1" customWidth="1"/>
    <col min="6152" max="6152" width="1.42578125" style="1" customWidth="1"/>
    <col min="6153" max="6153" width="15.42578125" style="1" customWidth="1"/>
    <col min="6154" max="6154" width="9.28515625" style="1"/>
    <col min="6155" max="6156" width="11" style="1" bestFit="1" customWidth="1"/>
    <col min="6157" max="6159" width="12" style="1" bestFit="1" customWidth="1"/>
    <col min="6160" max="6400" width="9.28515625" style="1"/>
    <col min="6401" max="6401" width="31.85546875" style="1" customWidth="1"/>
    <col min="6402" max="6402" width="9.42578125" style="1" customWidth="1"/>
    <col min="6403" max="6407" width="15.7109375" style="1" customWidth="1"/>
    <col min="6408" max="6408" width="1.42578125" style="1" customWidth="1"/>
    <col min="6409" max="6409" width="15.42578125" style="1" customWidth="1"/>
    <col min="6410" max="6410" width="9.28515625" style="1"/>
    <col min="6411" max="6412" width="11" style="1" bestFit="1" customWidth="1"/>
    <col min="6413" max="6415" width="12" style="1" bestFit="1" customWidth="1"/>
    <col min="6416" max="6656" width="9.28515625" style="1"/>
    <col min="6657" max="6657" width="31.85546875" style="1" customWidth="1"/>
    <col min="6658" max="6658" width="9.42578125" style="1" customWidth="1"/>
    <col min="6659" max="6663" width="15.7109375" style="1" customWidth="1"/>
    <col min="6664" max="6664" width="1.42578125" style="1" customWidth="1"/>
    <col min="6665" max="6665" width="15.42578125" style="1" customWidth="1"/>
    <col min="6666" max="6666" width="9.28515625" style="1"/>
    <col min="6667" max="6668" width="11" style="1" bestFit="1" customWidth="1"/>
    <col min="6669" max="6671" width="12" style="1" bestFit="1" customWidth="1"/>
    <col min="6672" max="6912" width="9.28515625" style="1"/>
    <col min="6913" max="6913" width="31.85546875" style="1" customWidth="1"/>
    <col min="6914" max="6914" width="9.42578125" style="1" customWidth="1"/>
    <col min="6915" max="6919" width="15.7109375" style="1" customWidth="1"/>
    <col min="6920" max="6920" width="1.42578125" style="1" customWidth="1"/>
    <col min="6921" max="6921" width="15.42578125" style="1" customWidth="1"/>
    <col min="6922" max="6922" width="9.28515625" style="1"/>
    <col min="6923" max="6924" width="11" style="1" bestFit="1" customWidth="1"/>
    <col min="6925" max="6927" width="12" style="1" bestFit="1" customWidth="1"/>
    <col min="6928" max="7168" width="9.28515625" style="1"/>
    <col min="7169" max="7169" width="31.85546875" style="1" customWidth="1"/>
    <col min="7170" max="7170" width="9.42578125" style="1" customWidth="1"/>
    <col min="7171" max="7175" width="15.7109375" style="1" customWidth="1"/>
    <col min="7176" max="7176" width="1.42578125" style="1" customWidth="1"/>
    <col min="7177" max="7177" width="15.42578125" style="1" customWidth="1"/>
    <col min="7178" max="7178" width="9.28515625" style="1"/>
    <col min="7179" max="7180" width="11" style="1" bestFit="1" customWidth="1"/>
    <col min="7181" max="7183" width="12" style="1" bestFit="1" customWidth="1"/>
    <col min="7184" max="7424" width="9.28515625" style="1"/>
    <col min="7425" max="7425" width="31.85546875" style="1" customWidth="1"/>
    <col min="7426" max="7426" width="9.42578125" style="1" customWidth="1"/>
    <col min="7427" max="7431" width="15.7109375" style="1" customWidth="1"/>
    <col min="7432" max="7432" width="1.42578125" style="1" customWidth="1"/>
    <col min="7433" max="7433" width="15.42578125" style="1" customWidth="1"/>
    <col min="7434" max="7434" width="9.28515625" style="1"/>
    <col min="7435" max="7436" width="11" style="1" bestFit="1" customWidth="1"/>
    <col min="7437" max="7439" width="12" style="1" bestFit="1" customWidth="1"/>
    <col min="7440" max="7680" width="9.28515625" style="1"/>
    <col min="7681" max="7681" width="31.85546875" style="1" customWidth="1"/>
    <col min="7682" max="7682" width="9.42578125" style="1" customWidth="1"/>
    <col min="7683" max="7687" width="15.7109375" style="1" customWidth="1"/>
    <col min="7688" max="7688" width="1.42578125" style="1" customWidth="1"/>
    <col min="7689" max="7689" width="15.42578125" style="1" customWidth="1"/>
    <col min="7690" max="7690" width="9.28515625" style="1"/>
    <col min="7691" max="7692" width="11" style="1" bestFit="1" customWidth="1"/>
    <col min="7693" max="7695" width="12" style="1" bestFit="1" customWidth="1"/>
    <col min="7696" max="7936" width="9.28515625" style="1"/>
    <col min="7937" max="7937" width="31.85546875" style="1" customWidth="1"/>
    <col min="7938" max="7938" width="9.42578125" style="1" customWidth="1"/>
    <col min="7939" max="7943" width="15.7109375" style="1" customWidth="1"/>
    <col min="7944" max="7944" width="1.42578125" style="1" customWidth="1"/>
    <col min="7945" max="7945" width="15.42578125" style="1" customWidth="1"/>
    <col min="7946" max="7946" width="9.28515625" style="1"/>
    <col min="7947" max="7948" width="11" style="1" bestFit="1" customWidth="1"/>
    <col min="7949" max="7951" width="12" style="1" bestFit="1" customWidth="1"/>
    <col min="7952" max="8192" width="9.28515625" style="1"/>
    <col min="8193" max="8193" width="31.85546875" style="1" customWidth="1"/>
    <col min="8194" max="8194" width="9.42578125" style="1" customWidth="1"/>
    <col min="8195" max="8199" width="15.7109375" style="1" customWidth="1"/>
    <col min="8200" max="8200" width="1.42578125" style="1" customWidth="1"/>
    <col min="8201" max="8201" width="15.42578125" style="1" customWidth="1"/>
    <col min="8202" max="8202" width="9.28515625" style="1"/>
    <col min="8203" max="8204" width="11" style="1" bestFit="1" customWidth="1"/>
    <col min="8205" max="8207" width="12" style="1" bestFit="1" customWidth="1"/>
    <col min="8208" max="8448" width="9.28515625" style="1"/>
    <col min="8449" max="8449" width="31.85546875" style="1" customWidth="1"/>
    <col min="8450" max="8450" width="9.42578125" style="1" customWidth="1"/>
    <col min="8451" max="8455" width="15.7109375" style="1" customWidth="1"/>
    <col min="8456" max="8456" width="1.42578125" style="1" customWidth="1"/>
    <col min="8457" max="8457" width="15.42578125" style="1" customWidth="1"/>
    <col min="8458" max="8458" width="9.28515625" style="1"/>
    <col min="8459" max="8460" width="11" style="1" bestFit="1" customWidth="1"/>
    <col min="8461" max="8463" width="12" style="1" bestFit="1" customWidth="1"/>
    <col min="8464" max="8704" width="9.28515625" style="1"/>
    <col min="8705" max="8705" width="31.85546875" style="1" customWidth="1"/>
    <col min="8706" max="8706" width="9.42578125" style="1" customWidth="1"/>
    <col min="8707" max="8711" width="15.7109375" style="1" customWidth="1"/>
    <col min="8712" max="8712" width="1.42578125" style="1" customWidth="1"/>
    <col min="8713" max="8713" width="15.42578125" style="1" customWidth="1"/>
    <col min="8714" max="8714" width="9.28515625" style="1"/>
    <col min="8715" max="8716" width="11" style="1" bestFit="1" customWidth="1"/>
    <col min="8717" max="8719" width="12" style="1" bestFit="1" customWidth="1"/>
    <col min="8720" max="8960" width="9.28515625" style="1"/>
    <col min="8961" max="8961" width="31.85546875" style="1" customWidth="1"/>
    <col min="8962" max="8962" width="9.42578125" style="1" customWidth="1"/>
    <col min="8963" max="8967" width="15.7109375" style="1" customWidth="1"/>
    <col min="8968" max="8968" width="1.42578125" style="1" customWidth="1"/>
    <col min="8969" max="8969" width="15.42578125" style="1" customWidth="1"/>
    <col min="8970" max="8970" width="9.28515625" style="1"/>
    <col min="8971" max="8972" width="11" style="1" bestFit="1" customWidth="1"/>
    <col min="8973" max="8975" width="12" style="1" bestFit="1" customWidth="1"/>
    <col min="8976" max="9216" width="9.28515625" style="1"/>
    <col min="9217" max="9217" width="31.85546875" style="1" customWidth="1"/>
    <col min="9218" max="9218" width="9.42578125" style="1" customWidth="1"/>
    <col min="9219" max="9223" width="15.7109375" style="1" customWidth="1"/>
    <col min="9224" max="9224" width="1.42578125" style="1" customWidth="1"/>
    <col min="9225" max="9225" width="15.42578125" style="1" customWidth="1"/>
    <col min="9226" max="9226" width="9.28515625" style="1"/>
    <col min="9227" max="9228" width="11" style="1" bestFit="1" customWidth="1"/>
    <col min="9229" max="9231" width="12" style="1" bestFit="1" customWidth="1"/>
    <col min="9232" max="9472" width="9.28515625" style="1"/>
    <col min="9473" max="9473" width="31.85546875" style="1" customWidth="1"/>
    <col min="9474" max="9474" width="9.42578125" style="1" customWidth="1"/>
    <col min="9475" max="9479" width="15.7109375" style="1" customWidth="1"/>
    <col min="9480" max="9480" width="1.42578125" style="1" customWidth="1"/>
    <col min="9481" max="9481" width="15.42578125" style="1" customWidth="1"/>
    <col min="9482" max="9482" width="9.28515625" style="1"/>
    <col min="9483" max="9484" width="11" style="1" bestFit="1" customWidth="1"/>
    <col min="9485" max="9487" width="12" style="1" bestFit="1" customWidth="1"/>
    <col min="9488" max="9728" width="9.28515625" style="1"/>
    <col min="9729" max="9729" width="31.85546875" style="1" customWidth="1"/>
    <col min="9730" max="9730" width="9.42578125" style="1" customWidth="1"/>
    <col min="9731" max="9735" width="15.7109375" style="1" customWidth="1"/>
    <col min="9736" max="9736" width="1.42578125" style="1" customWidth="1"/>
    <col min="9737" max="9737" width="15.42578125" style="1" customWidth="1"/>
    <col min="9738" max="9738" width="9.28515625" style="1"/>
    <col min="9739" max="9740" width="11" style="1" bestFit="1" customWidth="1"/>
    <col min="9741" max="9743" width="12" style="1" bestFit="1" customWidth="1"/>
    <col min="9744" max="9984" width="9.28515625" style="1"/>
    <col min="9985" max="9985" width="31.85546875" style="1" customWidth="1"/>
    <col min="9986" max="9986" width="9.42578125" style="1" customWidth="1"/>
    <col min="9987" max="9991" width="15.7109375" style="1" customWidth="1"/>
    <col min="9992" max="9992" width="1.42578125" style="1" customWidth="1"/>
    <col min="9993" max="9993" width="15.42578125" style="1" customWidth="1"/>
    <col min="9994" max="9994" width="9.28515625" style="1"/>
    <col min="9995" max="9996" width="11" style="1" bestFit="1" customWidth="1"/>
    <col min="9997" max="9999" width="12" style="1" bestFit="1" customWidth="1"/>
    <col min="10000" max="10240" width="9.28515625" style="1"/>
    <col min="10241" max="10241" width="31.85546875" style="1" customWidth="1"/>
    <col min="10242" max="10242" width="9.42578125" style="1" customWidth="1"/>
    <col min="10243" max="10247" width="15.7109375" style="1" customWidth="1"/>
    <col min="10248" max="10248" width="1.42578125" style="1" customWidth="1"/>
    <col min="10249" max="10249" width="15.42578125" style="1" customWidth="1"/>
    <col min="10250" max="10250" width="9.28515625" style="1"/>
    <col min="10251" max="10252" width="11" style="1" bestFit="1" customWidth="1"/>
    <col min="10253" max="10255" width="12" style="1" bestFit="1" customWidth="1"/>
    <col min="10256" max="10496" width="9.28515625" style="1"/>
    <col min="10497" max="10497" width="31.85546875" style="1" customWidth="1"/>
    <col min="10498" max="10498" width="9.42578125" style="1" customWidth="1"/>
    <col min="10499" max="10503" width="15.7109375" style="1" customWidth="1"/>
    <col min="10504" max="10504" width="1.42578125" style="1" customWidth="1"/>
    <col min="10505" max="10505" width="15.42578125" style="1" customWidth="1"/>
    <col min="10506" max="10506" width="9.28515625" style="1"/>
    <col min="10507" max="10508" width="11" style="1" bestFit="1" customWidth="1"/>
    <col min="10509" max="10511" width="12" style="1" bestFit="1" customWidth="1"/>
    <col min="10512" max="10752" width="9.28515625" style="1"/>
    <col min="10753" max="10753" width="31.85546875" style="1" customWidth="1"/>
    <col min="10754" max="10754" width="9.42578125" style="1" customWidth="1"/>
    <col min="10755" max="10759" width="15.7109375" style="1" customWidth="1"/>
    <col min="10760" max="10760" width="1.42578125" style="1" customWidth="1"/>
    <col min="10761" max="10761" width="15.42578125" style="1" customWidth="1"/>
    <col min="10762" max="10762" width="9.28515625" style="1"/>
    <col min="10763" max="10764" width="11" style="1" bestFit="1" customWidth="1"/>
    <col min="10765" max="10767" width="12" style="1" bestFit="1" customWidth="1"/>
    <col min="10768" max="11008" width="9.28515625" style="1"/>
    <col min="11009" max="11009" width="31.85546875" style="1" customWidth="1"/>
    <col min="11010" max="11010" width="9.42578125" style="1" customWidth="1"/>
    <col min="11011" max="11015" width="15.7109375" style="1" customWidth="1"/>
    <col min="11016" max="11016" width="1.42578125" style="1" customWidth="1"/>
    <col min="11017" max="11017" width="15.42578125" style="1" customWidth="1"/>
    <col min="11018" max="11018" width="9.28515625" style="1"/>
    <col min="11019" max="11020" width="11" style="1" bestFit="1" customWidth="1"/>
    <col min="11021" max="11023" width="12" style="1" bestFit="1" customWidth="1"/>
    <col min="11024" max="11264" width="9.28515625" style="1"/>
    <col min="11265" max="11265" width="31.85546875" style="1" customWidth="1"/>
    <col min="11266" max="11266" width="9.42578125" style="1" customWidth="1"/>
    <col min="11267" max="11271" width="15.7109375" style="1" customWidth="1"/>
    <col min="11272" max="11272" width="1.42578125" style="1" customWidth="1"/>
    <col min="11273" max="11273" width="15.42578125" style="1" customWidth="1"/>
    <col min="11274" max="11274" width="9.28515625" style="1"/>
    <col min="11275" max="11276" width="11" style="1" bestFit="1" customWidth="1"/>
    <col min="11277" max="11279" width="12" style="1" bestFit="1" customWidth="1"/>
    <col min="11280" max="11520" width="9.28515625" style="1"/>
    <col min="11521" max="11521" width="31.85546875" style="1" customWidth="1"/>
    <col min="11522" max="11522" width="9.42578125" style="1" customWidth="1"/>
    <col min="11523" max="11527" width="15.7109375" style="1" customWidth="1"/>
    <col min="11528" max="11528" width="1.42578125" style="1" customWidth="1"/>
    <col min="11529" max="11529" width="15.42578125" style="1" customWidth="1"/>
    <col min="11530" max="11530" width="9.28515625" style="1"/>
    <col min="11531" max="11532" width="11" style="1" bestFit="1" customWidth="1"/>
    <col min="11533" max="11535" width="12" style="1" bestFit="1" customWidth="1"/>
    <col min="11536" max="11776" width="9.28515625" style="1"/>
    <col min="11777" max="11777" width="31.85546875" style="1" customWidth="1"/>
    <col min="11778" max="11778" width="9.42578125" style="1" customWidth="1"/>
    <col min="11779" max="11783" width="15.7109375" style="1" customWidth="1"/>
    <col min="11784" max="11784" width="1.42578125" style="1" customWidth="1"/>
    <col min="11785" max="11785" width="15.42578125" style="1" customWidth="1"/>
    <col min="11786" max="11786" width="9.28515625" style="1"/>
    <col min="11787" max="11788" width="11" style="1" bestFit="1" customWidth="1"/>
    <col min="11789" max="11791" width="12" style="1" bestFit="1" customWidth="1"/>
    <col min="11792" max="12032" width="9.28515625" style="1"/>
    <col min="12033" max="12033" width="31.85546875" style="1" customWidth="1"/>
    <col min="12034" max="12034" width="9.42578125" style="1" customWidth="1"/>
    <col min="12035" max="12039" width="15.7109375" style="1" customWidth="1"/>
    <col min="12040" max="12040" width="1.42578125" style="1" customWidth="1"/>
    <col min="12041" max="12041" width="15.42578125" style="1" customWidth="1"/>
    <col min="12042" max="12042" width="9.28515625" style="1"/>
    <col min="12043" max="12044" width="11" style="1" bestFit="1" customWidth="1"/>
    <col min="12045" max="12047" width="12" style="1" bestFit="1" customWidth="1"/>
    <col min="12048" max="12288" width="9.28515625" style="1"/>
    <col min="12289" max="12289" width="31.85546875" style="1" customWidth="1"/>
    <col min="12290" max="12290" width="9.42578125" style="1" customWidth="1"/>
    <col min="12291" max="12295" width="15.7109375" style="1" customWidth="1"/>
    <col min="12296" max="12296" width="1.42578125" style="1" customWidth="1"/>
    <col min="12297" max="12297" width="15.42578125" style="1" customWidth="1"/>
    <col min="12298" max="12298" width="9.28515625" style="1"/>
    <col min="12299" max="12300" width="11" style="1" bestFit="1" customWidth="1"/>
    <col min="12301" max="12303" width="12" style="1" bestFit="1" customWidth="1"/>
    <col min="12304" max="12544" width="9.28515625" style="1"/>
    <col min="12545" max="12545" width="31.85546875" style="1" customWidth="1"/>
    <col min="12546" max="12546" width="9.42578125" style="1" customWidth="1"/>
    <col min="12547" max="12551" width="15.7109375" style="1" customWidth="1"/>
    <col min="12552" max="12552" width="1.42578125" style="1" customWidth="1"/>
    <col min="12553" max="12553" width="15.42578125" style="1" customWidth="1"/>
    <col min="12554" max="12554" width="9.28515625" style="1"/>
    <col min="12555" max="12556" width="11" style="1" bestFit="1" customWidth="1"/>
    <col min="12557" max="12559" width="12" style="1" bestFit="1" customWidth="1"/>
    <col min="12560" max="12800" width="9.28515625" style="1"/>
    <col min="12801" max="12801" width="31.85546875" style="1" customWidth="1"/>
    <col min="12802" max="12802" width="9.42578125" style="1" customWidth="1"/>
    <col min="12803" max="12807" width="15.7109375" style="1" customWidth="1"/>
    <col min="12808" max="12808" width="1.42578125" style="1" customWidth="1"/>
    <col min="12809" max="12809" width="15.42578125" style="1" customWidth="1"/>
    <col min="12810" max="12810" width="9.28515625" style="1"/>
    <col min="12811" max="12812" width="11" style="1" bestFit="1" customWidth="1"/>
    <col min="12813" max="12815" width="12" style="1" bestFit="1" customWidth="1"/>
    <col min="12816" max="13056" width="9.28515625" style="1"/>
    <col min="13057" max="13057" width="31.85546875" style="1" customWidth="1"/>
    <col min="13058" max="13058" width="9.42578125" style="1" customWidth="1"/>
    <col min="13059" max="13063" width="15.7109375" style="1" customWidth="1"/>
    <col min="13064" max="13064" width="1.42578125" style="1" customWidth="1"/>
    <col min="13065" max="13065" width="15.42578125" style="1" customWidth="1"/>
    <col min="13066" max="13066" width="9.28515625" style="1"/>
    <col min="13067" max="13068" width="11" style="1" bestFit="1" customWidth="1"/>
    <col min="13069" max="13071" width="12" style="1" bestFit="1" customWidth="1"/>
    <col min="13072" max="13312" width="9.28515625" style="1"/>
    <col min="13313" max="13313" width="31.85546875" style="1" customWidth="1"/>
    <col min="13314" max="13314" width="9.42578125" style="1" customWidth="1"/>
    <col min="13315" max="13319" width="15.7109375" style="1" customWidth="1"/>
    <col min="13320" max="13320" width="1.42578125" style="1" customWidth="1"/>
    <col min="13321" max="13321" width="15.42578125" style="1" customWidth="1"/>
    <col min="13322" max="13322" width="9.28515625" style="1"/>
    <col min="13323" max="13324" width="11" style="1" bestFit="1" customWidth="1"/>
    <col min="13325" max="13327" width="12" style="1" bestFit="1" customWidth="1"/>
    <col min="13328" max="13568" width="9.28515625" style="1"/>
    <col min="13569" max="13569" width="31.85546875" style="1" customWidth="1"/>
    <col min="13570" max="13570" width="9.42578125" style="1" customWidth="1"/>
    <col min="13571" max="13575" width="15.7109375" style="1" customWidth="1"/>
    <col min="13576" max="13576" width="1.42578125" style="1" customWidth="1"/>
    <col min="13577" max="13577" width="15.42578125" style="1" customWidth="1"/>
    <col min="13578" max="13578" width="9.28515625" style="1"/>
    <col min="13579" max="13580" width="11" style="1" bestFit="1" customWidth="1"/>
    <col min="13581" max="13583" width="12" style="1" bestFit="1" customWidth="1"/>
    <col min="13584" max="13824" width="9.28515625" style="1"/>
    <col min="13825" max="13825" width="31.85546875" style="1" customWidth="1"/>
    <col min="13826" max="13826" width="9.42578125" style="1" customWidth="1"/>
    <col min="13827" max="13831" width="15.7109375" style="1" customWidth="1"/>
    <col min="13832" max="13832" width="1.42578125" style="1" customWidth="1"/>
    <col min="13833" max="13833" width="15.42578125" style="1" customWidth="1"/>
    <col min="13834" max="13834" width="9.28515625" style="1"/>
    <col min="13835" max="13836" width="11" style="1" bestFit="1" customWidth="1"/>
    <col min="13837" max="13839" width="12" style="1" bestFit="1" customWidth="1"/>
    <col min="13840" max="14080" width="9.28515625" style="1"/>
    <col min="14081" max="14081" width="31.85546875" style="1" customWidth="1"/>
    <col min="14082" max="14082" width="9.42578125" style="1" customWidth="1"/>
    <col min="14083" max="14087" width="15.7109375" style="1" customWidth="1"/>
    <col min="14088" max="14088" width="1.42578125" style="1" customWidth="1"/>
    <col min="14089" max="14089" width="15.42578125" style="1" customWidth="1"/>
    <col min="14090" max="14090" width="9.28515625" style="1"/>
    <col min="14091" max="14092" width="11" style="1" bestFit="1" customWidth="1"/>
    <col min="14093" max="14095" width="12" style="1" bestFit="1" customWidth="1"/>
    <col min="14096" max="14336" width="9.28515625" style="1"/>
    <col min="14337" max="14337" width="31.85546875" style="1" customWidth="1"/>
    <col min="14338" max="14338" width="9.42578125" style="1" customWidth="1"/>
    <col min="14339" max="14343" width="15.7109375" style="1" customWidth="1"/>
    <col min="14344" max="14344" width="1.42578125" style="1" customWidth="1"/>
    <col min="14345" max="14345" width="15.42578125" style="1" customWidth="1"/>
    <col min="14346" max="14346" width="9.28515625" style="1"/>
    <col min="14347" max="14348" width="11" style="1" bestFit="1" customWidth="1"/>
    <col min="14349" max="14351" width="12" style="1" bestFit="1" customWidth="1"/>
    <col min="14352" max="14592" width="9.28515625" style="1"/>
    <col min="14593" max="14593" width="31.85546875" style="1" customWidth="1"/>
    <col min="14594" max="14594" width="9.42578125" style="1" customWidth="1"/>
    <col min="14595" max="14599" width="15.7109375" style="1" customWidth="1"/>
    <col min="14600" max="14600" width="1.42578125" style="1" customWidth="1"/>
    <col min="14601" max="14601" width="15.42578125" style="1" customWidth="1"/>
    <col min="14602" max="14602" width="9.28515625" style="1"/>
    <col min="14603" max="14604" width="11" style="1" bestFit="1" customWidth="1"/>
    <col min="14605" max="14607" width="12" style="1" bestFit="1" customWidth="1"/>
    <col min="14608" max="14848" width="9.28515625" style="1"/>
    <col min="14849" max="14849" width="31.85546875" style="1" customWidth="1"/>
    <col min="14850" max="14850" width="9.42578125" style="1" customWidth="1"/>
    <col min="14851" max="14855" width="15.7109375" style="1" customWidth="1"/>
    <col min="14856" max="14856" width="1.42578125" style="1" customWidth="1"/>
    <col min="14857" max="14857" width="15.42578125" style="1" customWidth="1"/>
    <col min="14858" max="14858" width="9.28515625" style="1"/>
    <col min="14859" max="14860" width="11" style="1" bestFit="1" customWidth="1"/>
    <col min="14861" max="14863" width="12" style="1" bestFit="1" customWidth="1"/>
    <col min="14864" max="15104" width="9.28515625" style="1"/>
    <col min="15105" max="15105" width="31.85546875" style="1" customWidth="1"/>
    <col min="15106" max="15106" width="9.42578125" style="1" customWidth="1"/>
    <col min="15107" max="15111" width="15.7109375" style="1" customWidth="1"/>
    <col min="15112" max="15112" width="1.42578125" style="1" customWidth="1"/>
    <col min="15113" max="15113" width="15.42578125" style="1" customWidth="1"/>
    <col min="15114" max="15114" width="9.28515625" style="1"/>
    <col min="15115" max="15116" width="11" style="1" bestFit="1" customWidth="1"/>
    <col min="15117" max="15119" width="12" style="1" bestFit="1" customWidth="1"/>
    <col min="15120" max="15360" width="9.28515625" style="1"/>
    <col min="15361" max="15361" width="31.85546875" style="1" customWidth="1"/>
    <col min="15362" max="15362" width="9.42578125" style="1" customWidth="1"/>
    <col min="15363" max="15367" width="15.7109375" style="1" customWidth="1"/>
    <col min="15368" max="15368" width="1.42578125" style="1" customWidth="1"/>
    <col min="15369" max="15369" width="15.42578125" style="1" customWidth="1"/>
    <col min="15370" max="15370" width="9.28515625" style="1"/>
    <col min="15371" max="15372" width="11" style="1" bestFit="1" customWidth="1"/>
    <col min="15373" max="15375" width="12" style="1" bestFit="1" customWidth="1"/>
    <col min="15376" max="15616" width="9.28515625" style="1"/>
    <col min="15617" max="15617" width="31.85546875" style="1" customWidth="1"/>
    <col min="15618" max="15618" width="9.42578125" style="1" customWidth="1"/>
    <col min="15619" max="15623" width="15.7109375" style="1" customWidth="1"/>
    <col min="15624" max="15624" width="1.42578125" style="1" customWidth="1"/>
    <col min="15625" max="15625" width="15.42578125" style="1" customWidth="1"/>
    <col min="15626" max="15626" width="9.28515625" style="1"/>
    <col min="15627" max="15628" width="11" style="1" bestFit="1" customWidth="1"/>
    <col min="15629" max="15631" width="12" style="1" bestFit="1" customWidth="1"/>
    <col min="15632" max="15872" width="9.28515625" style="1"/>
    <col min="15873" max="15873" width="31.85546875" style="1" customWidth="1"/>
    <col min="15874" max="15874" width="9.42578125" style="1" customWidth="1"/>
    <col min="15875" max="15879" width="15.7109375" style="1" customWidth="1"/>
    <col min="15880" max="15880" width="1.42578125" style="1" customWidth="1"/>
    <col min="15881" max="15881" width="15.42578125" style="1" customWidth="1"/>
    <col min="15882" max="15882" width="9.28515625" style="1"/>
    <col min="15883" max="15884" width="11" style="1" bestFit="1" customWidth="1"/>
    <col min="15885" max="15887" width="12" style="1" bestFit="1" customWidth="1"/>
    <col min="15888" max="16128" width="9.28515625" style="1"/>
    <col min="16129" max="16129" width="31.85546875" style="1" customWidth="1"/>
    <col min="16130" max="16130" width="9.42578125" style="1" customWidth="1"/>
    <col min="16131" max="16135" width="15.7109375" style="1" customWidth="1"/>
    <col min="16136" max="16136" width="1.42578125" style="1" customWidth="1"/>
    <col min="16137" max="16137" width="15.42578125" style="1" customWidth="1"/>
    <col min="16138" max="16138" width="9.28515625" style="1"/>
    <col min="16139" max="16140" width="11" style="1" bestFit="1" customWidth="1"/>
    <col min="16141" max="16143" width="12" style="1" bestFit="1" customWidth="1"/>
    <col min="16144" max="16384" width="9.28515625" style="1"/>
  </cols>
  <sheetData>
    <row r="1" spans="1:13" x14ac:dyDescent="0.2">
      <c r="E1" s="2" t="s">
        <v>0</v>
      </c>
      <c r="F1" s="2"/>
    </row>
    <row r="2" spans="1:13" x14ac:dyDescent="0.2">
      <c r="H2" s="3" t="s">
        <v>1</v>
      </c>
    </row>
    <row r="3" spans="1:13" x14ac:dyDescent="0.2">
      <c r="A3" s="4" t="s">
        <v>2</v>
      </c>
      <c r="B3" s="5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13" x14ac:dyDescent="0.2">
      <c r="A4" s="10" t="s">
        <v>9</v>
      </c>
      <c r="B4" s="8"/>
      <c r="C4" s="11"/>
      <c r="D4" s="11"/>
      <c r="E4" s="11"/>
      <c r="F4" s="11"/>
      <c r="G4" s="8"/>
      <c r="I4" s="1" t="s">
        <v>10</v>
      </c>
    </row>
    <row r="5" spans="1:13" x14ac:dyDescent="0.2">
      <c r="A5" s="10" t="s">
        <v>11</v>
      </c>
      <c r="B5" s="8"/>
      <c r="C5" s="12"/>
      <c r="D5" s="12"/>
      <c r="E5" s="12"/>
      <c r="F5" s="12"/>
      <c r="G5" s="13"/>
      <c r="I5" s="1" t="s">
        <v>12</v>
      </c>
    </row>
    <row r="6" spans="1:13" x14ac:dyDescent="0.2">
      <c r="A6" s="10" t="s">
        <v>13</v>
      </c>
      <c r="B6" s="8"/>
      <c r="C6" s="12"/>
      <c r="D6" s="12"/>
      <c r="E6" s="12"/>
      <c r="F6" s="12"/>
      <c r="G6" s="12"/>
    </row>
    <row r="7" spans="1:13" ht="15.75" customHeight="1" x14ac:dyDescent="0.2">
      <c r="A7" s="14" t="s">
        <v>14</v>
      </c>
      <c r="B7" s="8"/>
      <c r="C7" s="12"/>
      <c r="D7" s="12"/>
      <c r="E7" s="12"/>
      <c r="F7" s="12"/>
      <c r="G7" s="12"/>
      <c r="I7" s="95"/>
      <c r="J7" s="95"/>
      <c r="K7" s="95"/>
      <c r="L7" s="95"/>
      <c r="M7" s="95"/>
    </row>
    <row r="8" spans="1:13" x14ac:dyDescent="0.2">
      <c r="A8" s="15" t="s">
        <v>15</v>
      </c>
      <c r="B8" s="8"/>
      <c r="C8" s="16"/>
      <c r="D8" s="16"/>
      <c r="E8" s="16"/>
      <c r="F8" s="16"/>
      <c r="G8" s="16"/>
      <c r="I8" s="95"/>
      <c r="J8" s="95"/>
      <c r="K8" s="95"/>
      <c r="L8" s="95"/>
      <c r="M8" s="95"/>
    </row>
    <row r="9" spans="1:13" ht="23.25" x14ac:dyDescent="0.2">
      <c r="A9" s="15" t="s">
        <v>16</v>
      </c>
      <c r="B9" s="8"/>
      <c r="C9" s="16"/>
      <c r="D9" s="16"/>
      <c r="E9" s="16"/>
      <c r="F9" s="16"/>
      <c r="G9" s="16"/>
      <c r="I9" s="17"/>
      <c r="J9" s="17"/>
      <c r="K9" s="17"/>
      <c r="L9" s="17"/>
      <c r="M9" s="17"/>
    </row>
    <row r="10" spans="1:13" ht="23.25" x14ac:dyDescent="0.2">
      <c r="A10" s="15" t="s">
        <v>17</v>
      </c>
      <c r="B10" s="8"/>
      <c r="C10" s="16"/>
      <c r="D10" s="16"/>
      <c r="E10" s="16"/>
      <c r="F10" s="16"/>
      <c r="G10" s="16"/>
      <c r="I10" s="17"/>
      <c r="J10" s="17"/>
      <c r="K10" s="17"/>
      <c r="L10" s="17"/>
      <c r="M10" s="17"/>
    </row>
    <row r="11" spans="1:13" x14ac:dyDescent="0.2">
      <c r="A11" s="15" t="s">
        <v>18</v>
      </c>
      <c r="B11" s="8"/>
      <c r="C11" s="16"/>
      <c r="D11" s="16"/>
      <c r="E11" s="16"/>
      <c r="F11" s="16"/>
      <c r="G11" s="16"/>
    </row>
    <row r="12" spans="1:13" x14ac:dyDescent="0.2">
      <c r="A12" s="15" t="s">
        <v>19</v>
      </c>
      <c r="B12" s="8"/>
      <c r="C12" s="16"/>
      <c r="D12" s="16"/>
      <c r="E12" s="16"/>
      <c r="F12" s="16"/>
      <c r="G12" s="16"/>
    </row>
    <row r="13" spans="1:13" x14ac:dyDescent="0.2">
      <c r="A13" s="15" t="s">
        <v>20</v>
      </c>
      <c r="B13" s="8"/>
      <c r="C13" s="16"/>
      <c r="D13" s="16"/>
      <c r="E13" s="16"/>
      <c r="F13" s="16"/>
      <c r="G13" s="16"/>
    </row>
    <row r="14" spans="1:13" x14ac:dyDescent="0.2">
      <c r="A14" s="10" t="s">
        <v>21</v>
      </c>
      <c r="B14" s="8"/>
      <c r="C14" s="16"/>
      <c r="D14" s="16"/>
      <c r="E14" s="16"/>
      <c r="F14" s="16"/>
      <c r="G14" s="16"/>
    </row>
    <row r="15" spans="1:13" x14ac:dyDescent="0.2">
      <c r="A15" s="88" t="s">
        <v>22</v>
      </c>
      <c r="B15" s="89"/>
      <c r="C15" s="90"/>
      <c r="D15" s="91"/>
      <c r="E15" s="91"/>
      <c r="F15" s="91"/>
      <c r="G15" s="91"/>
      <c r="H15" s="92"/>
      <c r="I15" s="92" t="s">
        <v>74</v>
      </c>
      <c r="J15" s="92"/>
      <c r="K15" s="92"/>
      <c r="L15" s="92"/>
      <c r="M15" s="92"/>
    </row>
    <row r="16" spans="1:13" x14ac:dyDescent="0.2">
      <c r="A16" s="93" t="s">
        <v>23</v>
      </c>
      <c r="B16" s="89"/>
      <c r="C16" s="90"/>
      <c r="D16" s="91"/>
      <c r="E16" s="91"/>
      <c r="F16" s="91"/>
      <c r="G16" s="91"/>
      <c r="H16" s="92"/>
      <c r="I16" s="92"/>
      <c r="J16" s="92"/>
      <c r="K16" s="92"/>
      <c r="L16" s="92"/>
      <c r="M16" s="92"/>
    </row>
    <row r="17" spans="1:16" x14ac:dyDescent="0.2">
      <c r="A17" s="93" t="s">
        <v>24</v>
      </c>
      <c r="B17" s="89"/>
      <c r="C17" s="90"/>
      <c r="D17" s="91"/>
      <c r="E17" s="91"/>
      <c r="F17" s="91"/>
      <c r="G17" s="91"/>
      <c r="H17" s="92"/>
      <c r="I17" s="92"/>
      <c r="J17" s="92"/>
      <c r="K17" s="92"/>
      <c r="L17" s="92"/>
      <c r="M17" s="92"/>
    </row>
    <row r="18" spans="1:16" x14ac:dyDescent="0.2">
      <c r="A18" s="93" t="s">
        <v>25</v>
      </c>
      <c r="B18" s="89"/>
      <c r="C18" s="90"/>
      <c r="D18" s="91"/>
      <c r="E18" s="91"/>
      <c r="F18" s="91"/>
      <c r="G18" s="91"/>
      <c r="H18" s="92"/>
      <c r="I18" s="92"/>
      <c r="J18" s="92"/>
      <c r="K18" s="92"/>
      <c r="L18" s="92"/>
      <c r="M18" s="92"/>
    </row>
    <row r="19" spans="1:16" x14ac:dyDescent="0.2">
      <c r="A19" s="15" t="s">
        <v>26</v>
      </c>
      <c r="B19" s="8"/>
      <c r="C19" s="18"/>
      <c r="D19" s="16"/>
      <c r="E19" s="16"/>
      <c r="F19" s="16"/>
      <c r="G19" s="16"/>
    </row>
    <row r="20" spans="1:16" x14ac:dyDescent="0.2">
      <c r="A20" s="19" t="s">
        <v>42</v>
      </c>
      <c r="B20" s="20"/>
      <c r="C20" s="94"/>
      <c r="D20" s="94"/>
      <c r="E20" s="94"/>
      <c r="F20" s="94"/>
      <c r="G20" s="94"/>
    </row>
    <row r="22" spans="1:16" x14ac:dyDescent="0.2">
      <c r="E22" s="2" t="s">
        <v>27</v>
      </c>
      <c r="F22" s="2"/>
      <c r="G22" s="2"/>
    </row>
    <row r="23" spans="1:16" x14ac:dyDescent="0.2">
      <c r="A23" s="21"/>
      <c r="B23" s="22"/>
      <c r="C23" s="96" t="s">
        <v>28</v>
      </c>
      <c r="D23" s="97"/>
      <c r="E23" s="97"/>
      <c r="F23" s="97"/>
      <c r="G23" s="98"/>
      <c r="H23" s="23"/>
      <c r="I23" s="21"/>
      <c r="J23" s="22"/>
      <c r="K23" s="22"/>
      <c r="L23" s="24" t="s">
        <v>29</v>
      </c>
      <c r="M23" s="25"/>
      <c r="N23" s="25"/>
      <c r="O23" s="5"/>
    </row>
    <row r="24" spans="1:16" x14ac:dyDescent="0.2">
      <c r="A24" s="10"/>
      <c r="B24" s="26" t="s">
        <v>30</v>
      </c>
      <c r="C24" s="6" t="s">
        <v>3</v>
      </c>
      <c r="D24" s="6" t="s">
        <v>4</v>
      </c>
      <c r="E24" s="6" t="s">
        <v>5</v>
      </c>
      <c r="F24" s="6">
        <v>4</v>
      </c>
      <c r="G24" s="6">
        <v>5</v>
      </c>
      <c r="H24" s="9"/>
      <c r="I24" s="27"/>
      <c r="J24" s="28" t="s">
        <v>30</v>
      </c>
      <c r="K24" s="6" t="s">
        <v>3</v>
      </c>
      <c r="L24" s="6" t="s">
        <v>4</v>
      </c>
      <c r="M24" s="29" t="s">
        <v>5</v>
      </c>
      <c r="N24" s="29" t="s">
        <v>6</v>
      </c>
      <c r="O24" s="29" t="s">
        <v>7</v>
      </c>
    </row>
    <row r="25" spans="1:16" x14ac:dyDescent="0.2">
      <c r="A25" s="15" t="s">
        <v>31</v>
      </c>
      <c r="C25" s="30">
        <f>C15*K34</f>
        <v>0</v>
      </c>
      <c r="D25" s="31">
        <f>+L34*D15</f>
        <v>0</v>
      </c>
      <c r="E25" s="31">
        <f>+M34*E15</f>
        <v>0</v>
      </c>
      <c r="F25" s="31">
        <f>+N34*F15</f>
        <v>0</v>
      </c>
      <c r="G25" s="31">
        <f>+O34*G15</f>
        <v>0</v>
      </c>
      <c r="H25" s="11"/>
      <c r="I25" s="15" t="s">
        <v>8</v>
      </c>
      <c r="J25" s="8"/>
      <c r="K25" s="32">
        <f>+(C4*C7)</f>
        <v>0</v>
      </c>
      <c r="L25" s="32">
        <f>+((D4*D7))+K25</f>
        <v>0</v>
      </c>
      <c r="M25" s="32">
        <f>+((E4*E7))+L25</f>
        <v>0</v>
      </c>
      <c r="N25" s="32">
        <f>+((F4*F7))+M25</f>
        <v>0</v>
      </c>
      <c r="O25" s="33">
        <f>+((G4*G7))+N25</f>
        <v>0</v>
      </c>
    </row>
    <row r="26" spans="1:16" x14ac:dyDescent="0.2">
      <c r="A26" s="34" t="s">
        <v>32</v>
      </c>
      <c r="B26" s="35">
        <v>0.55000000000000004</v>
      </c>
      <c r="C26" s="36">
        <f>B26*C25</f>
        <v>0</v>
      </c>
      <c r="D26" s="36">
        <f>$B$26*D25</f>
        <v>0</v>
      </c>
      <c r="E26" s="36">
        <f>$B$26*E25</f>
        <v>0</v>
      </c>
      <c r="F26" s="36">
        <f>$B$26*F25</f>
        <v>0</v>
      </c>
      <c r="G26" s="36">
        <f>$B$26*G25</f>
        <v>0</v>
      </c>
      <c r="H26" s="11"/>
      <c r="I26" s="34" t="s">
        <v>33</v>
      </c>
      <c r="J26" s="37">
        <v>0.4</v>
      </c>
      <c r="K26" s="38">
        <f>$J$26*K25</f>
        <v>0</v>
      </c>
      <c r="L26" s="38">
        <f>$J$26*L25</f>
        <v>0</v>
      </c>
      <c r="M26" s="39">
        <f>$J$26*M25</f>
        <v>0</v>
      </c>
      <c r="N26" s="39">
        <f>$J$26*N25</f>
        <v>0</v>
      </c>
      <c r="O26" s="40">
        <f>$J$26*O25</f>
        <v>0</v>
      </c>
      <c r="P26" s="1" t="s">
        <v>75</v>
      </c>
    </row>
    <row r="27" spans="1:16" x14ac:dyDescent="0.2">
      <c r="A27" s="34" t="s">
        <v>34</v>
      </c>
      <c r="B27" s="35">
        <v>0.3</v>
      </c>
      <c r="C27" s="36">
        <f>B27*C25</f>
        <v>0</v>
      </c>
      <c r="D27" s="36">
        <f>$B$27*D25</f>
        <v>0</v>
      </c>
      <c r="E27" s="36">
        <f>$B$27*E25</f>
        <v>0</v>
      </c>
      <c r="F27" s="36">
        <f>$B$27*F25</f>
        <v>0</v>
      </c>
      <c r="G27" s="36">
        <f>$B$27*G25</f>
        <v>0</v>
      </c>
      <c r="H27" s="11"/>
      <c r="I27" s="34" t="s">
        <v>35</v>
      </c>
      <c r="J27" s="37">
        <v>0.6</v>
      </c>
      <c r="K27" s="38">
        <f>$J$27*K25</f>
        <v>0</v>
      </c>
      <c r="L27" s="38">
        <f>$J$27*L25</f>
        <v>0</v>
      </c>
      <c r="M27" s="39">
        <f>$J$27*M25</f>
        <v>0</v>
      </c>
      <c r="N27" s="39">
        <f>$J$27*N25</f>
        <v>0</v>
      </c>
      <c r="O27" s="40">
        <f>$J$27*O25</f>
        <v>0</v>
      </c>
    </row>
    <row r="28" spans="1:16" x14ac:dyDescent="0.2">
      <c r="A28" s="34" t="s">
        <v>36</v>
      </c>
      <c r="B28" s="35">
        <v>0.15</v>
      </c>
      <c r="C28" s="36">
        <f>B28*C25</f>
        <v>0</v>
      </c>
      <c r="D28" s="36">
        <f>$B$28*D25</f>
        <v>0</v>
      </c>
      <c r="E28" s="36">
        <f>$B$28*E25</f>
        <v>0</v>
      </c>
      <c r="F28" s="36">
        <f>$B$28*F25</f>
        <v>0</v>
      </c>
      <c r="G28" s="36">
        <f>$B$28*G25</f>
        <v>0</v>
      </c>
      <c r="H28" s="11"/>
      <c r="I28" s="10"/>
      <c r="J28" s="8"/>
      <c r="K28" s="41"/>
      <c r="L28" s="41"/>
      <c r="M28" s="41"/>
      <c r="N28" s="41"/>
      <c r="O28" s="42"/>
    </row>
    <row r="29" spans="1:16" x14ac:dyDescent="0.2">
      <c r="A29" s="15" t="s">
        <v>37</v>
      </c>
      <c r="B29" s="43"/>
      <c r="C29" s="31">
        <f t="shared" ref="C29:H29" si="0">(C16*K34)</f>
        <v>0</v>
      </c>
      <c r="D29" s="31">
        <f t="shared" si="0"/>
        <v>0</v>
      </c>
      <c r="E29" s="31">
        <f t="shared" si="0"/>
        <v>0</v>
      </c>
      <c r="F29" s="31">
        <f t="shared" si="0"/>
        <v>0</v>
      </c>
      <c r="G29" s="31">
        <f t="shared" si="0"/>
        <v>0</v>
      </c>
      <c r="H29" s="31">
        <f t="shared" si="0"/>
        <v>0</v>
      </c>
      <c r="I29" s="10"/>
      <c r="J29" s="8"/>
      <c r="K29" s="41"/>
      <c r="L29" s="41"/>
      <c r="M29" s="41"/>
      <c r="N29" s="41"/>
      <c r="O29" s="42"/>
    </row>
    <row r="30" spans="1:16" x14ac:dyDescent="0.2">
      <c r="A30" s="15" t="s">
        <v>38</v>
      </c>
      <c r="B30" s="44"/>
      <c r="C30" s="31">
        <f>C17*K34</f>
        <v>0</v>
      </c>
      <c r="D30" s="31">
        <f>D17*L34</f>
        <v>0</v>
      </c>
      <c r="E30" s="31">
        <f>E17*M34</f>
        <v>0</v>
      </c>
      <c r="F30" s="31">
        <f>F17*N34</f>
        <v>0</v>
      </c>
      <c r="G30" s="31">
        <f>G17*O34</f>
        <v>0</v>
      </c>
      <c r="H30" s="11"/>
      <c r="I30" s="7" t="s">
        <v>39</v>
      </c>
      <c r="J30" s="8"/>
      <c r="K30" s="41"/>
      <c r="L30" s="41"/>
      <c r="M30" s="41"/>
      <c r="N30" s="41"/>
      <c r="O30" s="42"/>
    </row>
    <row r="31" spans="1:16" x14ac:dyDescent="0.2">
      <c r="A31" s="10" t="s">
        <v>40</v>
      </c>
      <c r="B31" s="44"/>
      <c r="C31" s="31">
        <f>C18*K34</f>
        <v>0</v>
      </c>
      <c r="D31" s="31">
        <f>D18*L34</f>
        <v>0</v>
      </c>
      <c r="E31" s="31">
        <f>E18*M34</f>
        <v>0</v>
      </c>
      <c r="F31" s="31">
        <f>F18*N34</f>
        <v>0</v>
      </c>
      <c r="G31" s="31">
        <f>G18*O34</f>
        <v>0</v>
      </c>
      <c r="H31" s="11"/>
      <c r="I31" s="10" t="s">
        <v>41</v>
      </c>
      <c r="J31" s="18"/>
      <c r="K31" s="32">
        <f>+C4*C6</f>
        <v>0</v>
      </c>
      <c r="L31" s="32">
        <f>+((D4-C4)*D6)+K31</f>
        <v>0</v>
      </c>
      <c r="M31" s="32">
        <f>+((E4-D4)*E6)+L31</f>
        <v>0</v>
      </c>
      <c r="N31" s="32">
        <f>+((F4-E4)*F6)+M31</f>
        <v>0</v>
      </c>
      <c r="O31" s="33">
        <f>+((G4-F4)*G6)+N31</f>
        <v>0</v>
      </c>
    </row>
    <row r="32" spans="1:16" x14ac:dyDescent="0.2">
      <c r="A32" s="10"/>
      <c r="B32" s="44"/>
      <c r="C32" s="31"/>
      <c r="D32" s="31"/>
      <c r="E32" s="31"/>
      <c r="F32" s="31"/>
      <c r="G32" s="31"/>
      <c r="H32" s="11"/>
      <c r="I32" s="15" t="s">
        <v>42</v>
      </c>
      <c r="J32" s="18"/>
      <c r="K32" s="41"/>
      <c r="L32" s="41">
        <f>+C76+C54+C55</f>
        <v>0</v>
      </c>
      <c r="M32" s="41">
        <f>+D76+D54+D55</f>
        <v>0</v>
      </c>
      <c r="N32" s="41">
        <f>+E76+E54+E55</f>
        <v>0</v>
      </c>
      <c r="O32" s="41">
        <f>+F76+F54+F55</f>
        <v>0</v>
      </c>
    </row>
    <row r="33" spans="1:16" x14ac:dyDescent="0.2">
      <c r="A33" s="10"/>
      <c r="B33" s="8"/>
      <c r="C33" s="30"/>
      <c r="D33" s="30"/>
      <c r="E33" s="30"/>
      <c r="F33" s="30"/>
      <c r="G33" s="30"/>
      <c r="H33" s="11"/>
      <c r="I33" s="15"/>
      <c r="J33" s="8"/>
      <c r="K33" s="41"/>
      <c r="L33" s="41"/>
      <c r="M33" s="41"/>
      <c r="N33" s="41"/>
      <c r="O33" s="41"/>
    </row>
    <row r="34" spans="1:16" ht="13.5" thickBot="1" x14ac:dyDescent="0.25">
      <c r="A34" s="7" t="s">
        <v>43</v>
      </c>
      <c r="B34" s="8">
        <v>100</v>
      </c>
      <c r="C34" s="45">
        <f>C25+C29+C30+C31+C32</f>
        <v>0</v>
      </c>
      <c r="D34" s="45">
        <f>D25+D29+D30+D31+D32</f>
        <v>0</v>
      </c>
      <c r="E34" s="45">
        <f>E25+E29+E30+E31+E32</f>
        <v>0</v>
      </c>
      <c r="F34" s="45">
        <f>F25+F29+F30+F31+F32</f>
        <v>0</v>
      </c>
      <c r="G34" s="45">
        <f>G25+G29+G30+G31+G32</f>
        <v>0</v>
      </c>
      <c r="H34" s="11"/>
      <c r="I34" s="7" t="s">
        <v>44</v>
      </c>
      <c r="J34" s="8"/>
      <c r="K34" s="46">
        <f>+K25+K31+K32</f>
        <v>0</v>
      </c>
      <c r="L34" s="46">
        <f>+L25+L31+L32</f>
        <v>0</v>
      </c>
      <c r="M34" s="46">
        <f>+M25+M31+M32</f>
        <v>0</v>
      </c>
      <c r="N34" s="46">
        <f>+N25+N31+N32</f>
        <v>0</v>
      </c>
      <c r="O34" s="46">
        <f>+O25+O31+O32</f>
        <v>0</v>
      </c>
    </row>
    <row r="35" spans="1:16" s="53" customFormat="1" ht="13.5" thickTop="1" x14ac:dyDescent="0.2">
      <c r="A35" s="47"/>
      <c r="B35" s="48"/>
      <c r="C35" s="49"/>
      <c r="D35" s="49"/>
      <c r="E35" s="50"/>
      <c r="F35" s="51"/>
      <c r="G35" s="51"/>
      <c r="H35" s="52"/>
      <c r="I35" s="47"/>
      <c r="J35" s="48"/>
      <c r="K35" s="49"/>
      <c r="L35" s="49"/>
      <c r="M35" s="50"/>
      <c r="P35" s="53">
        <f>+((H8-G8)*H13)+O35</f>
        <v>0</v>
      </c>
    </row>
    <row r="36" spans="1:16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6" x14ac:dyDescent="0.2">
      <c r="A37" s="55" t="s">
        <v>45</v>
      </c>
      <c r="B37" s="56"/>
      <c r="C37" s="57"/>
      <c r="D37" s="25"/>
      <c r="E37" s="5"/>
      <c r="F37" s="25"/>
      <c r="G37" s="5"/>
      <c r="H37" s="54"/>
      <c r="I37" s="54"/>
    </row>
    <row r="38" spans="1:16" x14ac:dyDescent="0.2">
      <c r="A38" s="21"/>
      <c r="B38" s="58"/>
      <c r="C38" s="6" t="s">
        <v>3</v>
      </c>
      <c r="D38" s="6" t="s">
        <v>4</v>
      </c>
      <c r="E38" s="59" t="s">
        <v>5</v>
      </c>
      <c r="F38" s="59" t="s">
        <v>6</v>
      </c>
      <c r="G38" s="6" t="s">
        <v>7</v>
      </c>
    </row>
    <row r="39" spans="1:16" x14ac:dyDescent="0.2">
      <c r="A39" s="27" t="s">
        <v>46</v>
      </c>
      <c r="B39" s="54"/>
      <c r="C39" s="25"/>
      <c r="D39" s="25"/>
      <c r="E39" s="25"/>
      <c r="F39" s="25"/>
      <c r="G39" s="5"/>
    </row>
    <row r="40" spans="1:16" x14ac:dyDescent="0.2">
      <c r="A40" s="10" t="s">
        <v>47</v>
      </c>
      <c r="B40" s="8"/>
      <c r="C40" s="60">
        <f>SUM(C41:C43)</f>
        <v>0</v>
      </c>
      <c r="D40" s="60">
        <f>+(D26*D8)+(D9*D27)+(D10*D28)</f>
        <v>0</v>
      </c>
      <c r="E40" s="60">
        <f>+(E26*E8)+(E9*E27)+(E10*E28)</f>
        <v>0</v>
      </c>
      <c r="F40" s="60">
        <f>+(F26*F8)+(F9*F27)+(F10*F28)</f>
        <v>0</v>
      </c>
      <c r="G40" s="60">
        <f>+(G26*G8)+(G9*G27)+(G10*G28)</f>
        <v>0</v>
      </c>
    </row>
    <row r="41" spans="1:16" x14ac:dyDescent="0.2">
      <c r="A41" s="61" t="s">
        <v>32</v>
      </c>
      <c r="B41" s="8"/>
      <c r="C41" s="62">
        <f>C8*C26</f>
        <v>0</v>
      </c>
      <c r="D41" s="62">
        <f>D8*D26</f>
        <v>0</v>
      </c>
      <c r="E41" s="62">
        <f t="shared" ref="C41:G43" si="1">E8*E26</f>
        <v>0</v>
      </c>
      <c r="F41" s="62">
        <f t="shared" si="1"/>
        <v>0</v>
      </c>
      <c r="G41" s="62">
        <f t="shared" si="1"/>
        <v>0</v>
      </c>
    </row>
    <row r="42" spans="1:16" x14ac:dyDescent="0.2">
      <c r="A42" s="61" t="s">
        <v>48</v>
      </c>
      <c r="B42" s="8"/>
      <c r="C42" s="62">
        <f t="shared" si="1"/>
        <v>0</v>
      </c>
      <c r="D42" s="62">
        <f>D9*D27</f>
        <v>0</v>
      </c>
      <c r="E42" s="62">
        <f t="shared" si="1"/>
        <v>0</v>
      </c>
      <c r="F42" s="62">
        <f t="shared" si="1"/>
        <v>0</v>
      </c>
      <c r="G42" s="62">
        <f t="shared" si="1"/>
        <v>0</v>
      </c>
    </row>
    <row r="43" spans="1:16" x14ac:dyDescent="0.2">
      <c r="A43" s="61" t="s">
        <v>36</v>
      </c>
      <c r="B43" s="8"/>
      <c r="C43" s="62">
        <f t="shared" si="1"/>
        <v>0</v>
      </c>
      <c r="D43" s="62">
        <f>D10*D28</f>
        <v>0</v>
      </c>
      <c r="E43" s="62">
        <f t="shared" si="1"/>
        <v>0</v>
      </c>
      <c r="F43" s="62">
        <f t="shared" si="1"/>
        <v>0</v>
      </c>
      <c r="G43" s="62">
        <f t="shared" si="1"/>
        <v>0</v>
      </c>
    </row>
    <row r="44" spans="1:16" x14ac:dyDescent="0.2">
      <c r="A44" s="15" t="s">
        <v>49</v>
      </c>
      <c r="B44" s="8"/>
      <c r="C44" s="60">
        <f>C13*C29</f>
        <v>0</v>
      </c>
      <c r="D44" s="60">
        <f>D13*D29</f>
        <v>0</v>
      </c>
      <c r="E44" s="60">
        <f>E13*E29</f>
        <v>0</v>
      </c>
      <c r="F44" s="60">
        <f>F13*F29</f>
        <v>0</v>
      </c>
      <c r="G44" s="60">
        <f>G13*G29</f>
        <v>0</v>
      </c>
    </row>
    <row r="45" spans="1:16" x14ac:dyDescent="0.2">
      <c r="A45" s="10" t="s">
        <v>50</v>
      </c>
      <c r="B45" s="8"/>
      <c r="C45" s="60">
        <f>+C4*C5</f>
        <v>0</v>
      </c>
      <c r="D45" s="60">
        <f>+(D4-C4)*D5</f>
        <v>0</v>
      </c>
      <c r="E45" s="60">
        <f>+(E4-D4)*E5</f>
        <v>0</v>
      </c>
      <c r="F45" s="60">
        <f>+(F4-E4)*F5</f>
        <v>0</v>
      </c>
      <c r="G45" s="60">
        <f>+(G4-F4)*G5</f>
        <v>0</v>
      </c>
    </row>
    <row r="46" spans="1:16" x14ac:dyDescent="0.2">
      <c r="A46" s="10" t="s">
        <v>51</v>
      </c>
      <c r="B46" s="8"/>
      <c r="C46" s="63">
        <f>+C20</f>
        <v>0</v>
      </c>
      <c r="D46" s="63">
        <f>+D20</f>
        <v>0</v>
      </c>
      <c r="E46" s="63">
        <f>+E20</f>
        <v>0</v>
      </c>
      <c r="F46" s="63"/>
      <c r="G46" s="63"/>
    </row>
    <row r="47" spans="1:16" x14ac:dyDescent="0.2">
      <c r="A47" s="10"/>
      <c r="B47" s="54"/>
      <c r="C47" s="64"/>
      <c r="D47" s="64"/>
      <c r="E47" s="65"/>
      <c r="F47" s="66"/>
      <c r="G47" s="66"/>
    </row>
    <row r="48" spans="1:16" x14ac:dyDescent="0.2">
      <c r="A48" s="27" t="s">
        <v>52</v>
      </c>
      <c r="B48" s="8"/>
      <c r="C48" s="60">
        <f>C40+C44+C45+C46</f>
        <v>0</v>
      </c>
      <c r="D48" s="60">
        <f>D40+D44+D45+D46</f>
        <v>0</v>
      </c>
      <c r="E48" s="67">
        <f>E40+E44+E45+E46</f>
        <v>0</v>
      </c>
      <c r="F48" s="67">
        <f>F40+F44+F45+F46</f>
        <v>0</v>
      </c>
      <c r="G48" s="60">
        <f>G40+G44+G45+G46</f>
        <v>0</v>
      </c>
    </row>
    <row r="49" spans="1:7" x14ac:dyDescent="0.2">
      <c r="A49" s="10"/>
      <c r="B49" s="54"/>
      <c r="C49" s="22"/>
      <c r="D49" s="22"/>
      <c r="E49" s="22"/>
      <c r="F49" s="22"/>
      <c r="G49" s="54"/>
    </row>
    <row r="50" spans="1:7" x14ac:dyDescent="0.2">
      <c r="A50" s="68" t="s">
        <v>53</v>
      </c>
      <c r="B50" s="54"/>
      <c r="C50" s="69"/>
      <c r="D50" s="69"/>
      <c r="E50" s="69"/>
      <c r="F50" s="54"/>
      <c r="G50" s="54"/>
    </row>
    <row r="51" spans="1:7" x14ac:dyDescent="0.2">
      <c r="A51" s="10" t="s">
        <v>54</v>
      </c>
      <c r="B51" s="8"/>
      <c r="C51" s="70">
        <f>SUM(C52:C53)</f>
        <v>0</v>
      </c>
      <c r="D51" s="70">
        <f>SUM(D52:D53)</f>
        <v>0</v>
      </c>
      <c r="E51" s="70">
        <f>SUM(E52:E53)</f>
        <v>0</v>
      </c>
      <c r="F51" s="70">
        <f>SUM(F52:F53)</f>
        <v>0</v>
      </c>
      <c r="G51" s="70">
        <f>SUM(G52:G53)</f>
        <v>0</v>
      </c>
    </row>
    <row r="52" spans="1:7" x14ac:dyDescent="0.2">
      <c r="A52" s="61" t="s">
        <v>55</v>
      </c>
      <c r="B52" s="8"/>
      <c r="C52" s="71">
        <f>C11*K26</f>
        <v>0</v>
      </c>
      <c r="D52" s="71">
        <f t="shared" ref="D52:G53" si="2">D11*L26</f>
        <v>0</v>
      </c>
      <c r="E52" s="71">
        <f t="shared" si="2"/>
        <v>0</v>
      </c>
      <c r="F52" s="71">
        <f t="shared" si="2"/>
        <v>0</v>
      </c>
      <c r="G52" s="71">
        <f t="shared" si="2"/>
        <v>0</v>
      </c>
    </row>
    <row r="53" spans="1:7" x14ac:dyDescent="0.2">
      <c r="A53" s="61" t="s">
        <v>56</v>
      </c>
      <c r="B53" s="8"/>
      <c r="C53" s="71">
        <f>C12*K27</f>
        <v>0</v>
      </c>
      <c r="D53" s="71">
        <f t="shared" si="2"/>
        <v>0</v>
      </c>
      <c r="E53" s="71">
        <f t="shared" si="2"/>
        <v>0</v>
      </c>
      <c r="F53" s="71">
        <f t="shared" si="2"/>
        <v>0</v>
      </c>
      <c r="G53" s="71">
        <f t="shared" si="2"/>
        <v>0</v>
      </c>
    </row>
    <row r="54" spans="1:7" x14ac:dyDescent="0.2">
      <c r="A54" s="10" t="s">
        <v>57</v>
      </c>
      <c r="B54" s="8"/>
      <c r="C54" s="71">
        <f>+C25*C19</f>
        <v>0</v>
      </c>
      <c r="D54" s="71">
        <f>(+D25*D19)-C54</f>
        <v>0</v>
      </c>
      <c r="E54" s="71">
        <f>(+E25*E19)-D54</f>
        <v>0</v>
      </c>
      <c r="F54" s="71">
        <f>(+F25*F19)-E54</f>
        <v>0</v>
      </c>
      <c r="G54" s="71">
        <f>(+G25*G19)-F54</f>
        <v>0</v>
      </c>
    </row>
    <row r="55" spans="1:7" x14ac:dyDescent="0.2">
      <c r="A55" s="10" t="s">
        <v>42</v>
      </c>
      <c r="B55" s="72">
        <v>0.06</v>
      </c>
      <c r="C55" s="71">
        <f>C20*(C40+C44+C45)</f>
        <v>0</v>
      </c>
      <c r="D55" s="71">
        <f>D20*(D40+D44+D45)</f>
        <v>0</v>
      </c>
      <c r="E55" s="71">
        <f>E20*(E40+E44+E45)</f>
        <v>0</v>
      </c>
      <c r="F55" s="71">
        <f>F20*(F40+F44+F45)</f>
        <v>0</v>
      </c>
      <c r="G55" s="71">
        <f>G20*(G40+G44+G45)</f>
        <v>0</v>
      </c>
    </row>
    <row r="56" spans="1:7" x14ac:dyDescent="0.2">
      <c r="A56" s="10" t="s">
        <v>58</v>
      </c>
      <c r="B56" s="8"/>
      <c r="C56" s="73">
        <v>0</v>
      </c>
      <c r="D56" s="73">
        <v>0</v>
      </c>
      <c r="E56" s="74">
        <v>0</v>
      </c>
      <c r="F56" s="74"/>
      <c r="G56" s="73"/>
    </row>
    <row r="57" spans="1:7" x14ac:dyDescent="0.2">
      <c r="A57" s="10"/>
      <c r="B57" s="54"/>
      <c r="C57" s="25"/>
      <c r="D57" s="25"/>
      <c r="E57" s="25"/>
      <c r="F57" s="25"/>
      <c r="G57" s="54"/>
    </row>
    <row r="58" spans="1:7" x14ac:dyDescent="0.2">
      <c r="A58" s="7" t="s">
        <v>59</v>
      </c>
      <c r="B58" s="8"/>
      <c r="C58" s="60">
        <f>SUM(C50:C57)</f>
        <v>0</v>
      </c>
      <c r="D58" s="75">
        <f>SUM(D51:D57)</f>
        <v>0</v>
      </c>
      <c r="E58" s="76">
        <f>SUM(E51:E57)</f>
        <v>0</v>
      </c>
      <c r="F58" s="76">
        <f>SUM(F51:F57)</f>
        <v>0</v>
      </c>
      <c r="G58" s="60">
        <f>SUM(G51:G57)</f>
        <v>0</v>
      </c>
    </row>
    <row r="59" spans="1:7" x14ac:dyDescent="0.2">
      <c r="A59" s="10"/>
      <c r="B59" s="54"/>
      <c r="C59" s="25"/>
      <c r="D59" s="25"/>
      <c r="E59" s="56"/>
      <c r="F59" s="56"/>
      <c r="G59" s="56"/>
    </row>
    <row r="60" spans="1:7" x14ac:dyDescent="0.2">
      <c r="A60" s="7" t="s">
        <v>60</v>
      </c>
      <c r="B60" s="8"/>
      <c r="C60" s="60">
        <f>+C48-C58</f>
        <v>0</v>
      </c>
      <c r="D60" s="75">
        <f>+D48-D58</f>
        <v>0</v>
      </c>
      <c r="E60" s="67">
        <f>+E48-E58</f>
        <v>0</v>
      </c>
      <c r="F60" s="67">
        <f>+F48-F58</f>
        <v>0</v>
      </c>
      <c r="G60" s="60">
        <f>+G48-G58</f>
        <v>0</v>
      </c>
    </row>
    <row r="61" spans="1:7" x14ac:dyDescent="0.2">
      <c r="A61" s="10"/>
      <c r="B61" s="54"/>
      <c r="C61" s="22"/>
      <c r="D61" s="22"/>
      <c r="E61" s="22"/>
      <c r="F61" s="22"/>
      <c r="G61" s="54"/>
    </row>
    <row r="62" spans="1:7" x14ac:dyDescent="0.2">
      <c r="A62" s="7" t="s">
        <v>61</v>
      </c>
      <c r="B62" s="54"/>
      <c r="C62" s="69"/>
      <c r="D62" s="69"/>
      <c r="E62" s="69"/>
      <c r="F62" s="69"/>
      <c r="G62" s="54"/>
    </row>
    <row r="63" spans="1:7" x14ac:dyDescent="0.2">
      <c r="A63" s="77" t="s">
        <v>62</v>
      </c>
      <c r="B63" s="78"/>
      <c r="C63" s="79"/>
      <c r="D63" s="79"/>
      <c r="E63" s="80"/>
      <c r="F63" s="80"/>
      <c r="G63" s="79"/>
    </row>
    <row r="64" spans="1:7" x14ac:dyDescent="0.2">
      <c r="A64" s="77" t="s">
        <v>63</v>
      </c>
      <c r="B64" s="81"/>
      <c r="C64" s="79"/>
      <c r="D64" s="79"/>
      <c r="E64" s="79"/>
      <c r="F64" s="79"/>
      <c r="G64" s="79"/>
    </row>
    <row r="65" spans="1:8" x14ac:dyDescent="0.2">
      <c r="A65" s="77" t="s">
        <v>64</v>
      </c>
      <c r="B65" s="81"/>
      <c r="C65" s="79"/>
      <c r="D65" s="79"/>
      <c r="E65" s="79"/>
      <c r="F65" s="79"/>
      <c r="G65" s="79"/>
      <c r="H65" s="79">
        <f>G65*1.06</f>
        <v>0</v>
      </c>
    </row>
    <row r="66" spans="1:8" x14ac:dyDescent="0.2">
      <c r="A66" s="77" t="s">
        <v>65</v>
      </c>
      <c r="B66" s="81"/>
      <c r="C66" s="79"/>
      <c r="D66" s="79"/>
      <c r="E66" s="79"/>
      <c r="F66" s="79"/>
      <c r="G66" s="79"/>
    </row>
    <row r="67" spans="1:8" x14ac:dyDescent="0.2">
      <c r="A67" s="77" t="s">
        <v>66</v>
      </c>
      <c r="B67" s="81"/>
      <c r="C67" s="79"/>
      <c r="D67" s="79"/>
      <c r="E67" s="79"/>
      <c r="F67" s="79"/>
      <c r="G67" s="79"/>
    </row>
    <row r="68" spans="1:8" x14ac:dyDescent="0.2">
      <c r="A68" s="77" t="s">
        <v>67</v>
      </c>
      <c r="B68" s="81"/>
      <c r="C68" s="79"/>
      <c r="D68" s="79"/>
      <c r="E68" s="79"/>
      <c r="F68" s="79"/>
      <c r="G68" s="79"/>
    </row>
    <row r="69" spans="1:8" x14ac:dyDescent="0.2">
      <c r="A69" s="77" t="s">
        <v>68</v>
      </c>
      <c r="B69" s="81"/>
      <c r="C69" s="79"/>
      <c r="D69" s="79"/>
      <c r="E69" s="79"/>
      <c r="F69" s="79"/>
      <c r="G69" s="79"/>
    </row>
    <row r="70" spans="1:8" x14ac:dyDescent="0.2">
      <c r="A70" s="77" t="s">
        <v>69</v>
      </c>
      <c r="B70" s="81"/>
      <c r="C70" s="79"/>
      <c r="D70" s="79"/>
      <c r="E70" s="79"/>
      <c r="F70" s="79"/>
      <c r="G70" s="79"/>
    </row>
    <row r="71" spans="1:8" x14ac:dyDescent="0.2">
      <c r="A71" s="77" t="s">
        <v>70</v>
      </c>
      <c r="B71" s="81"/>
      <c r="C71" s="79"/>
      <c r="D71" s="79"/>
      <c r="E71" s="79"/>
      <c r="F71" s="79"/>
      <c r="G71" s="79"/>
      <c r="H71" s="79">
        <f>G71*1.06</f>
        <v>0</v>
      </c>
    </row>
    <row r="72" spans="1:8" x14ac:dyDescent="0.2">
      <c r="A72" s="77" t="s">
        <v>71</v>
      </c>
      <c r="B72" s="81"/>
      <c r="C72" s="79"/>
      <c r="D72" s="79"/>
      <c r="E72" s="79"/>
      <c r="F72" s="82"/>
      <c r="G72" s="82"/>
    </row>
    <row r="73" spans="1:8" x14ac:dyDescent="0.2">
      <c r="A73" s="10"/>
      <c r="B73" s="54"/>
      <c r="C73" s="25"/>
      <c r="D73" s="25"/>
      <c r="E73" s="25"/>
      <c r="F73" s="25"/>
      <c r="G73" s="54"/>
    </row>
    <row r="74" spans="1:8" x14ac:dyDescent="0.2">
      <c r="A74" s="7" t="s">
        <v>72</v>
      </c>
      <c r="B74" s="83"/>
      <c r="C74" s="84">
        <f>SUM(C63:C73)</f>
        <v>0</v>
      </c>
      <c r="D74" s="84">
        <f>SUM(D63:D73)</f>
        <v>0</v>
      </c>
      <c r="E74" s="85">
        <f>SUM(E63:E73)</f>
        <v>0</v>
      </c>
      <c r="F74" s="85">
        <f>SUM(F63:F73)</f>
        <v>0</v>
      </c>
      <c r="G74" s="84">
        <f>SUM(G63:G73)</f>
        <v>0</v>
      </c>
    </row>
    <row r="75" spans="1:8" x14ac:dyDescent="0.2">
      <c r="A75" s="10"/>
      <c r="B75" s="54"/>
      <c r="C75" s="25"/>
      <c r="D75" s="25"/>
      <c r="E75" s="5"/>
      <c r="F75" s="54"/>
      <c r="G75" s="54"/>
    </row>
    <row r="76" spans="1:8" x14ac:dyDescent="0.2">
      <c r="A76" s="7" t="s">
        <v>73</v>
      </c>
      <c r="B76" s="83"/>
      <c r="C76" s="86">
        <f>+C60-C74</f>
        <v>0</v>
      </c>
      <c r="D76" s="86">
        <f>+D60-D74</f>
        <v>0</v>
      </c>
      <c r="E76" s="87">
        <f>+E60-E74</f>
        <v>0</v>
      </c>
      <c r="F76" s="87">
        <f>+F60-F74</f>
        <v>0</v>
      </c>
      <c r="G76" s="87">
        <f>+G60-G74</f>
        <v>0</v>
      </c>
    </row>
    <row r="77" spans="1:8" x14ac:dyDescent="0.2">
      <c r="A77" s="19"/>
      <c r="B77" s="69"/>
      <c r="C77" s="25"/>
      <c r="D77" s="25"/>
      <c r="E77" s="25"/>
      <c r="F77" s="25"/>
      <c r="G77" s="25"/>
    </row>
  </sheetData>
  <mergeCells count="2">
    <mergeCell ref="I7:M8"/>
    <mergeCell ref="C23:G23"/>
  </mergeCells>
  <pageMargins left="0.74803149606299213" right="0.74803149606299213" top="0.98425196850393704" bottom="0.98425196850393704" header="0.51181102362204722" footer="0.51181102362204722"/>
  <pageSetup scale="58" orientation="portrait" r:id="rId1"/>
  <headerFooter alignWithMargins="0">
    <oddHeader>&amp;CFinancial Forecast for Start Up CFI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CFI Sustainability projection</vt:lpstr>
      <vt:lpstr>'CFI Sustainability projection'!Print_Area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Mutyavaviri</dc:creator>
  <cp:lastModifiedBy>Timothy Mutyavaviri</cp:lastModifiedBy>
  <dcterms:created xsi:type="dcterms:W3CDTF">2019-08-28T14:09:00Z</dcterms:created>
  <dcterms:modified xsi:type="dcterms:W3CDTF">2019-11-07T07:59:24Z</dcterms:modified>
</cp:coreProperties>
</file>